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érations" state="visible" r:id="rId4"/>
    <sheet sheetId="2" name="Synthèse" state="visible" r:id="rId5"/>
  </sheets>
  <calcPr calcId="171027" fullCalcOnLoad="1"/>
</workbook>
</file>

<file path=xl/sharedStrings.xml><?xml version="1.0" encoding="utf-8"?>
<sst xmlns="http://schemas.openxmlformats.org/spreadsheetml/2006/main" count="111" uniqueCount="50">
  <si>
    <t>Date</t>
  </si>
  <si>
    <t>Type</t>
  </si>
  <si>
    <t>Catégorie</t>
  </si>
  <si>
    <t>Description</t>
  </si>
  <si>
    <t>Montant (€)</t>
  </si>
  <si>
    <t>Compte</t>
  </si>
  <si>
    <t>Revenu</t>
  </si>
  <si>
    <t>Salaire</t>
  </si>
  <si>
    <t>Salaire de septembre (net)</t>
  </si>
  <si>
    <t>Compte courant</t>
  </si>
  <si>
    <t>Dépense</t>
  </si>
  <si>
    <t>Logement</t>
  </si>
  <si>
    <t>Loyer</t>
  </si>
  <si>
    <t>Courses</t>
  </si>
  <si>
    <t>Courses de la semaine</t>
  </si>
  <si>
    <t>Carte bancaire</t>
  </si>
  <si>
    <t>Transport</t>
  </si>
  <si>
    <t>Mensualité crédit auto</t>
  </si>
  <si>
    <t>Factures</t>
  </si>
  <si>
    <t>Électricité (mensualité)</t>
  </si>
  <si>
    <t>Box internet et mobile</t>
  </si>
  <si>
    <t>Loisirs</t>
  </si>
  <si>
    <t>Abonnements streaming</t>
  </si>
  <si>
    <t>Carburant</t>
  </si>
  <si>
    <t>Assurance auto</t>
  </si>
  <si>
    <t>Santé</t>
  </si>
  <si>
    <t>Mutuelle</t>
  </si>
  <si>
    <t>Assurance habitation</t>
  </si>
  <si>
    <t>Restaurant entre amis</t>
  </si>
  <si>
    <t>Revenu complémentaire</t>
  </si>
  <si>
    <t>Cours particuliers</t>
  </si>
  <si>
    <t>Pharmacie</t>
  </si>
  <si>
    <t>Espèces</t>
  </si>
  <si>
    <t>Vêtements</t>
  </si>
  <si>
    <t>Baskets</t>
  </si>
  <si>
    <t>Cinéma (deux places)</t>
  </si>
  <si>
    <t>Divers</t>
  </si>
  <si>
    <t>Cadeau d’anniversaire</t>
  </si>
  <si>
    <t>Synthèse du mois</t>
  </si>
  <si>
    <t>Total des revenus</t>
  </si>
  <si>
    <t>Total des dépenses</t>
  </si>
  <si>
    <t>Solde (revenus − dépenses)</t>
  </si>
  <si>
    <t>Taux d’épargne</t>
  </si>
  <si>
    <t>Dépensé</t>
  </si>
  <si>
    <t>Budget</t>
  </si>
  <si>
    <t>Reste</t>
  </si>
  <si>
    <t>Total</t>
  </si>
  <si>
    <t>Dépenses dans des catégories absentes de la liste</t>
  </si>
  <si>
    <t>Mode d’emploi : une ligne par opération dans l’onglet Opérations. La colonne Type contient exactement « Revenu » ou « Dépense ».</t>
  </si>
  <si>
    <t>Saisissez les dépenses en négatif (-74,60) et les revenus en positif. Remplacez la colonne Budget par vos propres plafonds.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</si>
</sst>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;[Red]-#,##0.00 &quot;€&quot;"/>
    <numFmt numFmtId="165" formatCode="0.0%"/>
  </numFmts>
  <fonts count="5" x14ac:knownFonts="1">
    <font>
      <color theme="1"/>
      <family val="2"/>
      <scheme val="minor"/>
      <sz val="11"/>
      <name val="Calibri"/>
    </font>
    <font>
      <b/>
      <color rgb="FF064E3B"/>
    </font>
    <font>
      <b/>
      <color rgb="FF064E3B"/>
      <sz val="14"/>
    </font>
    <font>
      <b/>
    </font>
    <font>
      <i/>
      <color rgb="FF64748B"/>
    </font>
  </fonts>
  <fills count="3">
    <fill>
      <patternFill patternType="none"/>
    </fill>
    <fill>
      <patternFill patternType="gray125"/>
    </fill>
    <fill>
      <patternFill patternType="solid">
        <fgColor rgb="FFD1FAE5"/>
      </patternFill>
    </fill>
  </fills>
  <borders count="3">
    <border>
      <left/>
      <right/>
      <top/>
      <bottom/>
      <diagonal/>
    </border>
    <border>
      <left/>
      <right/>
      <top/>
      <bottom style="thin">
        <color rgb="FF34D399"/>
      </bottom>
      <diagonal/>
    </border>
    <border>
      <left/>
      <right/>
      <top style="thin">
        <color rgb="FF94A3B8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14" fontId="0" fillId="0" borderId="0" xfId="0" applyNumberFormat="1"/>
    <xf numFmtId="164" fontId="0" fillId="0" borderId="0" xfId="0" applyNumberFormat="1"/>
    <xf numFmtId="14" fontId="1" fillId="2" borderId="1" xfId="0" applyNumberFormat="1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vertical="center"/>
    </xf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165" fontId="0" fillId="0" borderId="0" xfId="0" applyNumberFormat="1"/>
    <xf numFmtId="0" fontId="1" fillId="2" borderId="1" xfId="0" applyFont="1" applyFill="1" applyBorder="1"/>
    <xf numFmtId="0" fontId="3" fillId="0" borderId="2" xfId="0" applyFont="1" applyBorder="1"/>
    <xf numFmtId="164" fontId="3" fillId="0" borderId="2" xfId="0" applyNumberFormat="1" applyFont="1" applyBorder="1"/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style="1" customWidth="1"/>
    <col min="2" max="2" width="12" customWidth="1"/>
    <col min="3" max="3" width="22" customWidth="1"/>
    <col min="4" max="4" width="32" customWidth="1"/>
    <col min="5" max="5" width="16" style="2" customWidth="1"/>
    <col min="6" max="6" width="20" customWidth="1"/>
  </cols>
  <sheetData>
    <row r="1" ht="20" customHeight="1" spans="1:6" x14ac:dyDescent="0.2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</row>
    <row r="2" spans="1:6" x14ac:dyDescent="0.25">
      <c r="A2" s="1">
        <v>46266</v>
      </c>
      <c r="B2" t="s">
        <v>6</v>
      </c>
      <c r="C2" t="s">
        <v>7</v>
      </c>
      <c r="D2" t="s">
        <v>8</v>
      </c>
      <c r="E2" s="2">
        <v>1950</v>
      </c>
      <c r="F2" t="s">
        <v>9</v>
      </c>
    </row>
    <row r="3" spans="1:6" x14ac:dyDescent="0.25">
      <c r="A3" s="1">
        <v>46266</v>
      </c>
      <c r="B3" t="s">
        <v>10</v>
      </c>
      <c r="C3" t="s">
        <v>11</v>
      </c>
      <c r="D3" t="s">
        <v>12</v>
      </c>
      <c r="E3" s="2">
        <v>-780</v>
      </c>
      <c r="F3" t="s">
        <v>9</v>
      </c>
    </row>
    <row r="4" spans="1:6" x14ac:dyDescent="0.25">
      <c r="A4" s="1">
        <v>46267</v>
      </c>
      <c r="B4" t="s">
        <v>10</v>
      </c>
      <c r="C4" t="s">
        <v>13</v>
      </c>
      <c r="D4" t="s">
        <v>14</v>
      </c>
      <c r="E4" s="2">
        <v>-74.6</v>
      </c>
      <c r="F4" t="s">
        <v>15</v>
      </c>
    </row>
    <row r="5" spans="1:6" x14ac:dyDescent="0.25">
      <c r="A5" s="1">
        <v>46268</v>
      </c>
      <c r="B5" t="s">
        <v>10</v>
      </c>
      <c r="C5" t="s">
        <v>16</v>
      </c>
      <c r="D5" t="s">
        <v>17</v>
      </c>
      <c r="E5" s="2">
        <v>-150</v>
      </c>
      <c r="F5" t="s">
        <v>9</v>
      </c>
    </row>
    <row r="6" spans="1:6" x14ac:dyDescent="0.25">
      <c r="A6" s="1">
        <v>46269</v>
      </c>
      <c r="B6" t="s">
        <v>10</v>
      </c>
      <c r="C6" t="s">
        <v>18</v>
      </c>
      <c r="D6" t="s">
        <v>19</v>
      </c>
      <c r="E6" s="2">
        <v>-72</v>
      </c>
      <c r="F6" t="s">
        <v>9</v>
      </c>
    </row>
    <row r="7" spans="1:6" x14ac:dyDescent="0.25">
      <c r="A7" s="1">
        <v>46270</v>
      </c>
      <c r="B7" t="s">
        <v>10</v>
      </c>
      <c r="C7" t="s">
        <v>18</v>
      </c>
      <c r="D7" t="s">
        <v>20</v>
      </c>
      <c r="E7" s="2">
        <v>-44.98</v>
      </c>
      <c r="F7" t="s">
        <v>9</v>
      </c>
    </row>
    <row r="8" spans="1:6" x14ac:dyDescent="0.25">
      <c r="A8" s="1">
        <v>46270</v>
      </c>
      <c r="B8" t="s">
        <v>10</v>
      </c>
      <c r="C8" t="s">
        <v>21</v>
      </c>
      <c r="D8" t="s">
        <v>22</v>
      </c>
      <c r="E8" s="2">
        <v>-19.98</v>
      </c>
      <c r="F8" t="s">
        <v>15</v>
      </c>
    </row>
    <row r="9" spans="1:6" x14ac:dyDescent="0.25">
      <c r="A9" s="1">
        <v>46271</v>
      </c>
      <c r="B9" t="s">
        <v>10</v>
      </c>
      <c r="C9" t="s">
        <v>16</v>
      </c>
      <c r="D9" t="s">
        <v>23</v>
      </c>
      <c r="E9" s="2">
        <v>-58.3</v>
      </c>
      <c r="F9" t="s">
        <v>15</v>
      </c>
    </row>
    <row r="10" spans="1:6" x14ac:dyDescent="0.25">
      <c r="A10" s="1">
        <v>46273</v>
      </c>
      <c r="B10" t="s">
        <v>10</v>
      </c>
      <c r="C10" t="s">
        <v>16</v>
      </c>
      <c r="D10" t="s">
        <v>24</v>
      </c>
      <c r="E10" s="2">
        <v>-48</v>
      </c>
      <c r="F10" t="s">
        <v>9</v>
      </c>
    </row>
    <row r="11" spans="1:6" x14ac:dyDescent="0.25">
      <c r="A11" s="1">
        <v>46273</v>
      </c>
      <c r="B11" t="s">
        <v>10</v>
      </c>
      <c r="C11" t="s">
        <v>25</v>
      </c>
      <c r="D11" t="s">
        <v>26</v>
      </c>
      <c r="E11" s="2">
        <v>-42</v>
      </c>
      <c r="F11" t="s">
        <v>9</v>
      </c>
    </row>
    <row r="12" spans="1:6" x14ac:dyDescent="0.25">
      <c r="A12" s="1">
        <v>46274</v>
      </c>
      <c r="B12" t="s">
        <v>10</v>
      </c>
      <c r="C12" t="s">
        <v>13</v>
      </c>
      <c r="D12" t="s">
        <v>14</v>
      </c>
      <c r="E12" s="2">
        <v>-61.25</v>
      </c>
      <c r="F12" t="s">
        <v>15</v>
      </c>
    </row>
    <row r="13" spans="1:6" x14ac:dyDescent="0.25">
      <c r="A13" s="1">
        <v>46275</v>
      </c>
      <c r="B13" t="s">
        <v>10</v>
      </c>
      <c r="C13" t="s">
        <v>18</v>
      </c>
      <c r="D13" t="s">
        <v>27</v>
      </c>
      <c r="E13" s="2">
        <v>-18.5</v>
      </c>
      <c r="F13" t="s">
        <v>9</v>
      </c>
    </row>
    <row r="14" spans="1:6" x14ac:dyDescent="0.25">
      <c r="A14" s="1">
        <v>46277</v>
      </c>
      <c r="B14" t="s">
        <v>10</v>
      </c>
      <c r="C14" t="s">
        <v>21</v>
      </c>
      <c r="D14" t="s">
        <v>28</v>
      </c>
      <c r="E14" s="2">
        <v>-41.5</v>
      </c>
      <c r="F14" t="s">
        <v>15</v>
      </c>
    </row>
    <row r="15" spans="1:6" x14ac:dyDescent="0.25">
      <c r="A15" s="1">
        <v>46280</v>
      </c>
      <c r="B15" t="s">
        <v>6</v>
      </c>
      <c r="C15" t="s">
        <v>29</v>
      </c>
      <c r="D15" t="s">
        <v>30</v>
      </c>
      <c r="E15" s="2">
        <v>200</v>
      </c>
      <c r="F15" t="s">
        <v>9</v>
      </c>
    </row>
    <row r="16" spans="1:6" x14ac:dyDescent="0.25">
      <c r="A16" s="1">
        <v>46281</v>
      </c>
      <c r="B16" t="s">
        <v>10</v>
      </c>
      <c r="C16" t="s">
        <v>25</v>
      </c>
      <c r="D16" t="s">
        <v>31</v>
      </c>
      <c r="E16" s="2">
        <v>-9.8</v>
      </c>
      <c r="F16" t="s">
        <v>32</v>
      </c>
    </row>
    <row r="17" spans="1:6" x14ac:dyDescent="0.25">
      <c r="A17" s="1">
        <v>46282</v>
      </c>
      <c r="B17" t="s">
        <v>10</v>
      </c>
      <c r="C17" t="s">
        <v>13</v>
      </c>
      <c r="D17" t="s">
        <v>14</v>
      </c>
      <c r="E17" s="2">
        <v>-88.4</v>
      </c>
      <c r="F17" t="s">
        <v>15</v>
      </c>
    </row>
    <row r="18" spans="1:6" x14ac:dyDescent="0.25">
      <c r="A18" s="1">
        <v>46284</v>
      </c>
      <c r="B18" t="s">
        <v>10</v>
      </c>
      <c r="C18" t="s">
        <v>33</v>
      </c>
      <c r="D18" t="s">
        <v>34</v>
      </c>
      <c r="E18" s="2">
        <v>-69.99</v>
      </c>
      <c r="F18" t="s">
        <v>15</v>
      </c>
    </row>
    <row r="19" spans="1:6" x14ac:dyDescent="0.25">
      <c r="A19" s="1">
        <v>46287</v>
      </c>
      <c r="B19" t="s">
        <v>10</v>
      </c>
      <c r="C19" t="s">
        <v>21</v>
      </c>
      <c r="D19" t="s">
        <v>35</v>
      </c>
      <c r="E19" s="2">
        <v>-22</v>
      </c>
      <c r="F19" t="s">
        <v>32</v>
      </c>
    </row>
    <row r="20" spans="1:6" x14ac:dyDescent="0.25">
      <c r="A20" s="1">
        <v>46289</v>
      </c>
      <c r="B20" t="s">
        <v>10</v>
      </c>
      <c r="C20" t="s">
        <v>13</v>
      </c>
      <c r="D20" t="s">
        <v>14</v>
      </c>
      <c r="E20" s="2">
        <v>-69.1</v>
      </c>
      <c r="F20" t="s">
        <v>15</v>
      </c>
    </row>
    <row r="21" spans="1:6" x14ac:dyDescent="0.25">
      <c r="A21" s="1">
        <v>46291</v>
      </c>
      <c r="B21" t="s">
        <v>10</v>
      </c>
      <c r="C21" t="s">
        <v>36</v>
      </c>
      <c r="D21" t="s">
        <v>37</v>
      </c>
      <c r="E21" s="2">
        <v>-35</v>
      </c>
      <c r="F21" t="s">
        <v>15</v>
      </c>
    </row>
    <row r="22" spans="1:6" x14ac:dyDescent="0.25">
      <c r="A22" s="1">
        <v>46294</v>
      </c>
      <c r="B22" t="s">
        <v>10</v>
      </c>
      <c r="C22" t="s">
        <v>16</v>
      </c>
      <c r="D22" t="s">
        <v>23</v>
      </c>
      <c r="E22" s="2">
        <v>-52.7</v>
      </c>
      <c r="F22" t="s">
        <v>15</v>
      </c>
    </row>
  </sheetData>
  <autoFilter ref="A1:F22"/>
  <dataValidations count="1">
    <dataValidation type="list" allowBlank="1" showErrorMessage="1" errorStyle="warning" error="Revenu / Dépense" sqref="B2:B2000">
      <formula1>"Revenu,Dépense"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workbookViewId="0"/>
  </sheetViews>
  <sheetFormatPr defaultRowHeight="15" outlineLevelRow="0" outlineLevelCol="0" x14ac:dyDescent="55"/>
  <cols>
    <col min="1" max="1" width="48" customWidth="1"/>
    <col min="2" max="4" width="17" customWidth="1"/>
  </cols>
  <sheetData>
    <row r="1" spans="1:1" x14ac:dyDescent="0.25">
      <c r="A1" s="6" t="s">
        <v>38</v>
      </c>
    </row>
    <row r="3" spans="1:2" x14ac:dyDescent="0.25">
      <c r="A3" s="7" t="s">
        <v>39</v>
      </c>
      <c r="B3" s="2">
        <f>SUMIF('Opérations'!B:B,"Revenu",'Opérations'!E:E)</f>
        <v>2150</v>
      </c>
    </row>
    <row r="4" spans="1:2" x14ac:dyDescent="0.25">
      <c r="A4" s="7" t="s">
        <v>40</v>
      </c>
      <c r="B4" s="2">
        <f>-SUMIF('Opérations'!B:B,"Dépense",'Opérations'!E:E)</f>
        <v>1758.1</v>
      </c>
    </row>
    <row r="5" spans="1:2" x14ac:dyDescent="0.25">
      <c r="A5" s="7" t="s">
        <v>41</v>
      </c>
      <c r="B5" s="8">
        <f>B3-B4</f>
        <v>391.9</v>
      </c>
    </row>
    <row r="6" spans="1:2" x14ac:dyDescent="0.25">
      <c r="A6" s="7" t="s">
        <v>42</v>
      </c>
      <c r="B6" s="9">
        <f>IF(B3=0,0,B5/B3)</f>
        <v>0.18227906977</v>
      </c>
    </row>
    <row r="8" spans="1:4" x14ac:dyDescent="0.25">
      <c r="A8" s="10" t="s">
        <v>2</v>
      </c>
      <c r="B8" s="10" t="s">
        <v>43</v>
      </c>
      <c r="C8" s="10" t="s">
        <v>44</v>
      </c>
      <c r="D8" s="10" t="s">
        <v>45</v>
      </c>
    </row>
    <row r="9" spans="1:4" x14ac:dyDescent="0.25">
      <c r="A9" t="s">
        <v>11</v>
      </c>
      <c r="B9" s="2">
        <f>-SUMIFS('Opérations'!E:E,'Opérations'!B:B,"Dépense",'Opérations'!C:C,A9)</f>
        <v>780</v>
      </c>
      <c r="C9" s="2">
        <v>780</v>
      </c>
      <c r="D9" s="2">
        <f>C9-B9</f>
        <v>0</v>
      </c>
    </row>
    <row r="10" spans="1:4" x14ac:dyDescent="0.25">
      <c r="A10" t="s">
        <v>13</v>
      </c>
      <c r="B10" s="2">
        <f>-SUMIFS('Opérations'!E:E,'Opérations'!B:B,"Dépense",'Opérations'!C:C,A10)</f>
        <v>293.35</v>
      </c>
      <c r="C10" s="2">
        <v>320</v>
      </c>
      <c r="D10" s="2">
        <f>C10-B10</f>
        <v>26.65</v>
      </c>
    </row>
    <row r="11" spans="1:4" x14ac:dyDescent="0.25">
      <c r="A11" t="s">
        <v>18</v>
      </c>
      <c r="B11" s="2">
        <f>-SUMIFS('Opérations'!E:E,'Opérations'!B:B,"Dépense",'Opérations'!C:C,A11)</f>
        <v>135.48</v>
      </c>
      <c r="C11" s="2">
        <v>140</v>
      </c>
      <c r="D11" s="2">
        <f>C11-B11</f>
        <v>4.52</v>
      </c>
    </row>
    <row r="12" spans="1:4" x14ac:dyDescent="0.25">
      <c r="A12" t="s">
        <v>16</v>
      </c>
      <c r="B12" s="2">
        <f>-SUMIFS('Opérations'!E:E,'Opérations'!B:B,"Dépense",'Opérations'!C:C,A12)</f>
        <v>309</v>
      </c>
      <c r="C12" s="2">
        <v>320</v>
      </c>
      <c r="D12" s="2">
        <f>C12-B12</f>
        <v>11</v>
      </c>
    </row>
    <row r="13" spans="1:4" x14ac:dyDescent="0.25">
      <c r="A13" t="s">
        <v>21</v>
      </c>
      <c r="B13" s="2">
        <f>-SUMIFS('Opérations'!E:E,'Opérations'!B:B,"Dépense",'Opérations'!C:C,A13)</f>
        <v>83.48</v>
      </c>
      <c r="C13" s="2">
        <v>90</v>
      </c>
      <c r="D13" s="2">
        <f>C13-B13</f>
        <v>6.52</v>
      </c>
    </row>
    <row r="14" spans="1:4" x14ac:dyDescent="0.25">
      <c r="A14" t="s">
        <v>25</v>
      </c>
      <c r="B14" s="2">
        <f>-SUMIFS('Opérations'!E:E,'Opérations'!B:B,"Dépense",'Opérations'!C:C,A14)</f>
        <v>51.8</v>
      </c>
      <c r="C14" s="2">
        <v>60</v>
      </c>
      <c r="D14" s="2">
        <f>C14-B14</f>
        <v>8.2</v>
      </c>
    </row>
    <row r="15" spans="1:4" x14ac:dyDescent="0.25">
      <c r="A15" t="s">
        <v>33</v>
      </c>
      <c r="B15" s="2">
        <f>-SUMIFS('Opérations'!E:E,'Opérations'!B:B,"Dépense",'Opérations'!C:C,A15)</f>
        <v>69.99</v>
      </c>
      <c r="C15" s="2">
        <v>60</v>
      </c>
      <c r="D15" s="2">
        <f>C15-B15</f>
        <v>-9.99</v>
      </c>
    </row>
    <row r="16" spans="1:4" x14ac:dyDescent="0.25">
      <c r="A16" t="s">
        <v>36</v>
      </c>
      <c r="B16" s="2">
        <f>-SUMIFS('Opérations'!E:E,'Opérations'!B:B,"Dépense",'Opérations'!C:C,A16)</f>
        <v>35</v>
      </c>
      <c r="C16" s="2">
        <v>50</v>
      </c>
      <c r="D16" s="2">
        <f>C16-B16</f>
        <v>15</v>
      </c>
    </row>
    <row r="17" spans="1:4" x14ac:dyDescent="0.25">
      <c r="A17" s="11" t="s">
        <v>46</v>
      </c>
      <c r="B17" s="12">
        <f>SUM(B9:B16)</f>
        <v>1758.1</v>
      </c>
      <c r="C17" s="12">
        <f>SUM(C9:C16)</f>
        <v>1820</v>
      </c>
      <c r="D17" s="12">
        <f>C17-B17</f>
        <v>61.9</v>
      </c>
    </row>
    <row r="18" spans="1:2" x14ac:dyDescent="0.25">
      <c r="A18" s="13" t="s">
        <v>47</v>
      </c>
      <c r="B18" s="14">
        <f>B4-B17</f>
        <v>0</v>
      </c>
    </row>
    <row r="20" ht="32" customHeight="1" spans="1:4" x14ac:dyDescent="0.25">
      <c r="A20" s="15" t="s">
        <v>48</v>
      </c>
      <c r="B20" s="15"/>
      <c r="C20" s="15"/>
      <c r="D20" s="15"/>
    </row>
    <row r="21" ht="32" customHeight="1" spans="1:4" x14ac:dyDescent="0.25">
      <c r="A21" s="15" t="s">
        <v>49</v>
      </c>
      <c r="B21" s="15"/>
      <c r="C21" s="15"/>
      <c r="D21" s="15"/>
    </row>
  </sheetData>
  <mergeCells count="2">
    <mergeCell ref="A20:D20"/>
    <mergeCell ref="A21:D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Opérations</vt:lpstr>
      <vt:lpstr>Synthèse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Comptabilité Personnelle</dc:creator>
  <dc:title/>
  <dc:subject/>
  <dc:description/>
  <cp:keywords/>
  <cp:category/>
  <cp:lastModifiedBy>Unknown</cp:lastModifiedBy>
  <dcterms:created xsi:type="dcterms:W3CDTF">2026-10-03T00:00:00Z</dcterms:created>
  <dcterms:modified xsi:type="dcterms:W3CDTF">2026-10-03T00:00:00Z</dcterms:modified>
</cp:coreProperties>
</file>