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vimientos" state="visible" r:id="rId4"/>
    <sheet sheetId="2" name="Resumen" state="visible" r:id="rId5"/>
  </sheets>
  <calcPr calcId="171027" fullCalcOnLoad="1"/>
</workbook>
</file>

<file path=xl/sharedStrings.xml><?xml version="1.0" encoding="utf-8"?>
<sst xmlns="http://schemas.openxmlformats.org/spreadsheetml/2006/main" count="107" uniqueCount="49">
  <si>
    <t>Fecha</t>
  </si>
  <si>
    <t>Tipo</t>
  </si>
  <si>
    <t>Categoría</t>
  </si>
  <si>
    <t>Descripción</t>
  </si>
  <si>
    <t>Importe</t>
  </si>
  <si>
    <t>Cuenta</t>
  </si>
  <si>
    <t>Ingreso</t>
  </si>
  <si>
    <t>Sueldo</t>
  </si>
  <si>
    <t>Sueldo de septiembre</t>
  </si>
  <si>
    <t>Cuenta bancaria</t>
  </si>
  <si>
    <t>Gasto</t>
  </si>
  <si>
    <t>Vivienda</t>
  </si>
  <si>
    <t>Alquiler</t>
  </si>
  <si>
    <t>Supermercado</t>
  </si>
  <si>
    <t>Compra semanal</t>
  </si>
  <si>
    <t>Tarjeta de crédito</t>
  </si>
  <si>
    <t>Servicios</t>
  </si>
  <si>
    <t>Luz</t>
  </si>
  <si>
    <t>Móvil e internet</t>
  </si>
  <si>
    <t>Ocio</t>
  </si>
  <si>
    <t>Plataformas de streaming</t>
  </si>
  <si>
    <t>Transporte</t>
  </si>
  <si>
    <t>Gasolina</t>
  </si>
  <si>
    <t>Seguro del coche</t>
  </si>
  <si>
    <t>Salud</t>
  </si>
  <si>
    <t>Gimnasio</t>
  </si>
  <si>
    <t>Cena con amigos</t>
  </si>
  <si>
    <t>Agua</t>
  </si>
  <si>
    <t>Ingreso extra</t>
  </si>
  <si>
    <t>Trabajo freelance</t>
  </si>
  <si>
    <t>Farmacia</t>
  </si>
  <si>
    <t>Efectivo</t>
  </si>
  <si>
    <t>Ropa</t>
  </si>
  <si>
    <t>Zapatillas</t>
  </si>
  <si>
    <t>Cine</t>
  </si>
  <si>
    <t>Otros</t>
  </si>
  <si>
    <t>Regalo de cumpleaños</t>
  </si>
  <si>
    <t>Resumen del mes</t>
  </si>
  <si>
    <t>Total ingresos</t>
  </si>
  <si>
    <t>Total gastos</t>
  </si>
  <si>
    <t>Saldo (ingresos − gastos)</t>
  </si>
  <si>
    <t>Tasa de ahorro</t>
  </si>
  <si>
    <t>Gastado</t>
  </si>
  <si>
    <t>Presupuesto</t>
  </si>
  <si>
    <t>Disponible</t>
  </si>
  <si>
    <t>Total</t>
  </si>
  <si>
    <t>Gastos en categorías que no están en la lista</t>
  </si>
  <si>
    <t>Cómo usarla: añade una fila por movimiento en la hoja Movimientos. En Tipo escribe exactamente "Ingreso" o "Gasto".</t>
  </si>
  <si>
    <t>Anota los gastos en negativo (-72,30) y los ingresos en positivo. Cambia la columna Presupuesto por tus propios límites.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</si>
</sst>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64E3B"/>
    </font>
    <font>
      <b/>
      <color rgb="FF064E3B"/>
      <sz val="14"/>
    </font>
    <font>
      <b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/>
      <right/>
      <top/>
      <bottom style="thin">
        <color rgb="FF34D399"/>
      </bottom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0" fillId="0" borderId="0" xfId="0" applyNumberFormat="1"/>
    <xf numFmtId="0" fontId="1" fillId="2" borderId="1" xfId="0" applyFont="1" applyFill="1" applyBorder="1"/>
    <xf numFmtId="0" fontId="3" fillId="0" borderId="2" xfId="0" applyFont="1" applyBorder="1"/>
    <xf numFmtId="164" fontId="3" fillId="0" borderId="2" xfId="0" applyNumberFormat="1" applyFont="1" applyBorder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2" customWidth="1"/>
    <col min="3" max="3" width="22" customWidth="1"/>
    <col min="4" max="4" width="32" customWidth="1"/>
    <col min="5" max="5" width="16" style="2" customWidth="1"/>
    <col min="6" max="6" width="20" customWidth="1"/>
  </cols>
  <sheetData>
    <row r="1" ht="20" customHeight="1" spans="1:6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pans="1:6" x14ac:dyDescent="0.25">
      <c r="A2" s="1">
        <v>46266</v>
      </c>
      <c r="B2" t="s">
        <v>6</v>
      </c>
      <c r="C2" t="s">
        <v>7</v>
      </c>
      <c r="D2" t="s">
        <v>8</v>
      </c>
      <c r="E2" s="2">
        <v>1850</v>
      </c>
      <c r="F2" t="s">
        <v>9</v>
      </c>
    </row>
    <row r="3" spans="1:6" x14ac:dyDescent="0.25">
      <c r="A3" s="1">
        <v>46266</v>
      </c>
      <c r="B3" t="s">
        <v>10</v>
      </c>
      <c r="C3" t="s">
        <v>11</v>
      </c>
      <c r="D3" t="s">
        <v>12</v>
      </c>
      <c r="E3" s="2">
        <v>-850</v>
      </c>
      <c r="F3" t="s">
        <v>9</v>
      </c>
    </row>
    <row r="4" spans="1:6" x14ac:dyDescent="0.25">
      <c r="A4" s="1">
        <v>46267</v>
      </c>
      <c r="B4" t="s">
        <v>10</v>
      </c>
      <c r="C4" t="s">
        <v>13</v>
      </c>
      <c r="D4" t="s">
        <v>14</v>
      </c>
      <c r="E4" s="2">
        <v>-72.3</v>
      </c>
      <c r="F4" t="s">
        <v>15</v>
      </c>
    </row>
    <row r="5" spans="1:6" x14ac:dyDescent="0.25">
      <c r="A5" s="1">
        <v>46269</v>
      </c>
      <c r="B5" t="s">
        <v>10</v>
      </c>
      <c r="C5" t="s">
        <v>16</v>
      </c>
      <c r="D5" t="s">
        <v>17</v>
      </c>
      <c r="E5" s="2">
        <v>-62.5</v>
      </c>
      <c r="F5" t="s">
        <v>9</v>
      </c>
    </row>
    <row r="6" spans="1:6" x14ac:dyDescent="0.25">
      <c r="A6" s="1">
        <v>46270</v>
      </c>
      <c r="B6" t="s">
        <v>10</v>
      </c>
      <c r="C6" t="s">
        <v>16</v>
      </c>
      <c r="D6" t="s">
        <v>18</v>
      </c>
      <c r="E6" s="2">
        <v>-45</v>
      </c>
      <c r="F6" t="s">
        <v>9</v>
      </c>
    </row>
    <row r="7" spans="1:6" x14ac:dyDescent="0.25">
      <c r="A7" s="1">
        <v>46270</v>
      </c>
      <c r="B7" t="s">
        <v>10</v>
      </c>
      <c r="C7" t="s">
        <v>19</v>
      </c>
      <c r="D7" t="s">
        <v>20</v>
      </c>
      <c r="E7" s="2">
        <v>-17.98</v>
      </c>
      <c r="F7" t="s">
        <v>15</v>
      </c>
    </row>
    <row r="8" spans="1:6" x14ac:dyDescent="0.25">
      <c r="A8" s="1">
        <v>46271</v>
      </c>
      <c r="B8" t="s">
        <v>10</v>
      </c>
      <c r="C8" t="s">
        <v>21</v>
      </c>
      <c r="D8" t="s">
        <v>22</v>
      </c>
      <c r="E8" s="2">
        <v>-55</v>
      </c>
      <c r="F8" t="s">
        <v>15</v>
      </c>
    </row>
    <row r="9" spans="1:6" x14ac:dyDescent="0.25">
      <c r="A9" s="1">
        <v>46273</v>
      </c>
      <c r="B9" t="s">
        <v>10</v>
      </c>
      <c r="C9" t="s">
        <v>21</v>
      </c>
      <c r="D9" t="s">
        <v>23</v>
      </c>
      <c r="E9" s="2">
        <v>-45</v>
      </c>
      <c r="F9" t="s">
        <v>9</v>
      </c>
    </row>
    <row r="10" spans="1:6" x14ac:dyDescent="0.25">
      <c r="A10" s="1">
        <v>46274</v>
      </c>
      <c r="B10" t="s">
        <v>10</v>
      </c>
      <c r="C10" t="s">
        <v>13</v>
      </c>
      <c r="D10" t="s">
        <v>14</v>
      </c>
      <c r="E10" s="2">
        <v>-58.9</v>
      </c>
      <c r="F10" t="s">
        <v>15</v>
      </c>
    </row>
    <row r="11" spans="1:6" x14ac:dyDescent="0.25">
      <c r="A11" s="1">
        <v>46275</v>
      </c>
      <c r="B11" t="s">
        <v>10</v>
      </c>
      <c r="C11" t="s">
        <v>24</v>
      </c>
      <c r="D11" t="s">
        <v>25</v>
      </c>
      <c r="E11" s="2">
        <v>-34.9</v>
      </c>
      <c r="F11" t="s">
        <v>9</v>
      </c>
    </row>
    <row r="12" spans="1:6" x14ac:dyDescent="0.25">
      <c r="A12" s="1">
        <v>46277</v>
      </c>
      <c r="B12" t="s">
        <v>10</v>
      </c>
      <c r="C12" t="s">
        <v>19</v>
      </c>
      <c r="D12" t="s">
        <v>26</v>
      </c>
      <c r="E12" s="2">
        <v>-38.5</v>
      </c>
      <c r="F12" t="s">
        <v>15</v>
      </c>
    </row>
    <row r="13" spans="1:6" x14ac:dyDescent="0.25">
      <c r="A13" s="1">
        <v>46279</v>
      </c>
      <c r="B13" t="s">
        <v>10</v>
      </c>
      <c r="C13" t="s">
        <v>16</v>
      </c>
      <c r="D13" t="s">
        <v>27</v>
      </c>
      <c r="E13" s="2">
        <v>-28</v>
      </c>
      <c r="F13" t="s">
        <v>9</v>
      </c>
    </row>
    <row r="14" spans="1:6" x14ac:dyDescent="0.25">
      <c r="A14" s="1">
        <v>46280</v>
      </c>
      <c r="B14" t="s">
        <v>6</v>
      </c>
      <c r="C14" t="s">
        <v>28</v>
      </c>
      <c r="D14" t="s">
        <v>29</v>
      </c>
      <c r="E14" s="2">
        <v>250</v>
      </c>
      <c r="F14" t="s">
        <v>9</v>
      </c>
    </row>
    <row r="15" spans="1:6" x14ac:dyDescent="0.25">
      <c r="A15" s="1">
        <v>46281</v>
      </c>
      <c r="B15" t="s">
        <v>10</v>
      </c>
      <c r="C15" t="s">
        <v>24</v>
      </c>
      <c r="D15" t="s">
        <v>30</v>
      </c>
      <c r="E15" s="2">
        <v>-12.8</v>
      </c>
      <c r="F15" t="s">
        <v>31</v>
      </c>
    </row>
    <row r="16" spans="1:6" x14ac:dyDescent="0.25">
      <c r="A16" s="1">
        <v>46282</v>
      </c>
      <c r="B16" t="s">
        <v>10</v>
      </c>
      <c r="C16" t="s">
        <v>13</v>
      </c>
      <c r="D16" t="s">
        <v>14</v>
      </c>
      <c r="E16" s="2">
        <v>-85.15</v>
      </c>
      <c r="F16" t="s">
        <v>15</v>
      </c>
    </row>
    <row r="17" spans="1:6" x14ac:dyDescent="0.25">
      <c r="A17" s="1">
        <v>46284</v>
      </c>
      <c r="B17" t="s">
        <v>10</v>
      </c>
      <c r="C17" t="s">
        <v>32</v>
      </c>
      <c r="D17" t="s">
        <v>33</v>
      </c>
      <c r="E17" s="2">
        <v>-59.95</v>
      </c>
      <c r="F17" t="s">
        <v>15</v>
      </c>
    </row>
    <row r="18" spans="1:6" x14ac:dyDescent="0.25">
      <c r="A18" s="1">
        <v>46287</v>
      </c>
      <c r="B18" t="s">
        <v>10</v>
      </c>
      <c r="C18" t="s">
        <v>19</v>
      </c>
      <c r="D18" t="s">
        <v>34</v>
      </c>
      <c r="E18" s="2">
        <v>-18</v>
      </c>
      <c r="F18" t="s">
        <v>31</v>
      </c>
    </row>
    <row r="19" spans="1:6" x14ac:dyDescent="0.25">
      <c r="A19" s="1">
        <v>46289</v>
      </c>
      <c r="B19" t="s">
        <v>10</v>
      </c>
      <c r="C19" t="s">
        <v>13</v>
      </c>
      <c r="D19" t="s">
        <v>14</v>
      </c>
      <c r="E19" s="2">
        <v>-64.4</v>
      </c>
      <c r="F19" t="s">
        <v>15</v>
      </c>
    </row>
    <row r="20" spans="1:6" x14ac:dyDescent="0.25">
      <c r="A20" s="1">
        <v>46291</v>
      </c>
      <c r="B20" t="s">
        <v>10</v>
      </c>
      <c r="C20" t="s">
        <v>35</v>
      </c>
      <c r="D20" t="s">
        <v>36</v>
      </c>
      <c r="E20" s="2">
        <v>-30</v>
      </c>
      <c r="F20" t="s">
        <v>15</v>
      </c>
    </row>
    <row r="21" spans="1:6" x14ac:dyDescent="0.25">
      <c r="A21" s="1">
        <v>46294</v>
      </c>
      <c r="B21" t="s">
        <v>10</v>
      </c>
      <c r="C21" t="s">
        <v>21</v>
      </c>
      <c r="D21" t="s">
        <v>22</v>
      </c>
      <c r="E21" s="2">
        <v>-50</v>
      </c>
      <c r="F21" t="s">
        <v>15</v>
      </c>
    </row>
  </sheetData>
  <autoFilter ref="A1:F21"/>
  <dataValidations count="1">
    <dataValidation type="list" allowBlank="1" showErrorMessage="1" errorStyle="warning" error="Ingreso / Gasto" sqref="B2:B2000">
      <formula1>"Ingreso,Gasto"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outlineLevelRow="0" outlineLevelCol="0" x14ac:dyDescent="55"/>
  <cols>
    <col min="1" max="1" width="48" customWidth="1"/>
    <col min="2" max="4" width="17" customWidth="1"/>
  </cols>
  <sheetData>
    <row r="1" spans="1:1" x14ac:dyDescent="0.25">
      <c r="A1" s="6" t="s">
        <v>37</v>
      </c>
    </row>
    <row r="3" spans="1:2" x14ac:dyDescent="0.25">
      <c r="A3" s="7" t="s">
        <v>38</v>
      </c>
      <c r="B3" s="2">
        <f>SUMIF('Movimientos'!B:B,"Ingreso",'Movimientos'!E:E)</f>
        <v>2100</v>
      </c>
    </row>
    <row r="4" spans="1:2" x14ac:dyDescent="0.25">
      <c r="A4" s="7" t="s">
        <v>39</v>
      </c>
      <c r="B4" s="2">
        <f>-SUMIF('Movimientos'!B:B,"Gasto",'Movimientos'!E:E)</f>
        <v>1628.38</v>
      </c>
    </row>
    <row r="5" spans="1:2" x14ac:dyDescent="0.25">
      <c r="A5" s="7" t="s">
        <v>40</v>
      </c>
      <c r="B5" s="8">
        <f>B3-B4</f>
        <v>471.62</v>
      </c>
    </row>
    <row r="6" spans="1:2" x14ac:dyDescent="0.25">
      <c r="A6" s="7" t="s">
        <v>41</v>
      </c>
      <c r="B6" s="9">
        <f>IF(B3=0,0,B5/B3)</f>
        <v>0.22458095238</v>
      </c>
    </row>
    <row r="8" spans="1:4" x14ac:dyDescent="0.25">
      <c r="A8" s="10" t="s">
        <v>2</v>
      </c>
      <c r="B8" s="10" t="s">
        <v>42</v>
      </c>
      <c r="C8" s="10" t="s">
        <v>43</v>
      </c>
      <c r="D8" s="10" t="s">
        <v>44</v>
      </c>
    </row>
    <row r="9" spans="1:4" x14ac:dyDescent="0.25">
      <c r="A9" t="s">
        <v>11</v>
      </c>
      <c r="B9" s="2">
        <f>-SUMIFS('Movimientos'!E:E,'Movimientos'!B:B,"Gasto",'Movimientos'!C:C,A9)</f>
        <v>850</v>
      </c>
      <c r="C9" s="2">
        <v>850</v>
      </c>
      <c r="D9" s="2">
        <f>C9-B9</f>
        <v>0</v>
      </c>
    </row>
    <row r="10" spans="1:4" x14ac:dyDescent="0.25">
      <c r="A10" t="s">
        <v>13</v>
      </c>
      <c r="B10" s="2">
        <f>-SUMIFS('Movimientos'!E:E,'Movimientos'!B:B,"Gasto",'Movimientos'!C:C,A10)</f>
        <v>280.75</v>
      </c>
      <c r="C10" s="2">
        <v>300</v>
      </c>
      <c r="D10" s="2">
        <f>C10-B10</f>
        <v>19.25</v>
      </c>
    </row>
    <row r="11" spans="1:4" x14ac:dyDescent="0.25">
      <c r="A11" t="s">
        <v>16</v>
      </c>
      <c r="B11" s="2">
        <f>-SUMIFS('Movimientos'!E:E,'Movimientos'!B:B,"Gasto",'Movimientos'!C:C,A11)</f>
        <v>135.5</v>
      </c>
      <c r="C11" s="2">
        <v>140</v>
      </c>
      <c r="D11" s="2">
        <f>C11-B11</f>
        <v>4.5</v>
      </c>
    </row>
    <row r="12" spans="1:4" x14ac:dyDescent="0.25">
      <c r="A12" t="s">
        <v>21</v>
      </c>
      <c r="B12" s="2">
        <f>-SUMIFS('Movimientos'!E:E,'Movimientos'!B:B,"Gasto",'Movimientos'!C:C,A12)</f>
        <v>150</v>
      </c>
      <c r="C12" s="2">
        <v>160</v>
      </c>
      <c r="D12" s="2">
        <f>C12-B12</f>
        <v>10</v>
      </c>
    </row>
    <row r="13" spans="1:4" x14ac:dyDescent="0.25">
      <c r="A13" t="s">
        <v>19</v>
      </c>
      <c r="B13" s="2">
        <f>-SUMIFS('Movimientos'!E:E,'Movimientos'!B:B,"Gasto",'Movimientos'!C:C,A13)</f>
        <v>74.48</v>
      </c>
      <c r="C13" s="2">
        <v>90</v>
      </c>
      <c r="D13" s="2">
        <f>C13-B13</f>
        <v>15.52</v>
      </c>
    </row>
    <row r="14" spans="1:4" x14ac:dyDescent="0.25">
      <c r="A14" t="s">
        <v>24</v>
      </c>
      <c r="B14" s="2">
        <f>-SUMIFS('Movimientos'!E:E,'Movimientos'!B:B,"Gasto",'Movimientos'!C:C,A14)</f>
        <v>47.7</v>
      </c>
      <c r="C14" s="2">
        <v>50</v>
      </c>
      <c r="D14" s="2">
        <f>C14-B14</f>
        <v>2.3</v>
      </c>
    </row>
    <row r="15" spans="1:4" x14ac:dyDescent="0.25">
      <c r="A15" t="s">
        <v>32</v>
      </c>
      <c r="B15" s="2">
        <f>-SUMIFS('Movimientos'!E:E,'Movimientos'!B:B,"Gasto",'Movimientos'!C:C,A15)</f>
        <v>59.95</v>
      </c>
      <c r="C15" s="2">
        <v>50</v>
      </c>
      <c r="D15" s="2">
        <f>C15-B15</f>
        <v>-9.95</v>
      </c>
    </row>
    <row r="16" spans="1:4" x14ac:dyDescent="0.25">
      <c r="A16" t="s">
        <v>35</v>
      </c>
      <c r="B16" s="2">
        <f>-SUMIFS('Movimientos'!E:E,'Movimientos'!B:B,"Gasto",'Movimientos'!C:C,A16)</f>
        <v>30</v>
      </c>
      <c r="C16" s="2">
        <v>40</v>
      </c>
      <c r="D16" s="2">
        <f>C16-B16</f>
        <v>10</v>
      </c>
    </row>
    <row r="17" spans="1:4" x14ac:dyDescent="0.25">
      <c r="A17" s="11" t="s">
        <v>45</v>
      </c>
      <c r="B17" s="12">
        <f>SUM(B9:B16)</f>
        <v>1628.38</v>
      </c>
      <c r="C17" s="12">
        <f>SUM(C9:C16)</f>
        <v>1680</v>
      </c>
      <c r="D17" s="12">
        <f>C17-B17</f>
        <v>51.62</v>
      </c>
    </row>
    <row r="18" spans="1:2" x14ac:dyDescent="0.25">
      <c r="A18" s="13" t="s">
        <v>46</v>
      </c>
      <c r="B18" s="14">
        <f>B4-B17</f>
        <v>0</v>
      </c>
    </row>
    <row r="20" ht="32" customHeight="1" spans="1:4" x14ac:dyDescent="0.25">
      <c r="A20" s="15" t="s">
        <v>47</v>
      </c>
      <c r="B20" s="15"/>
      <c r="C20" s="15"/>
      <c r="D20" s="15"/>
    </row>
    <row r="21" ht="32" customHeight="1" spans="1:4" x14ac:dyDescent="0.25">
      <c r="A21" s="15" t="s">
        <v>48</v>
      </c>
      <c r="B21" s="15"/>
      <c r="C21" s="15"/>
      <c r="D21" s="15"/>
    </row>
  </sheetData>
  <mergeCells count="2">
    <mergeCell ref="A20:D20"/>
    <mergeCell ref="A21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Movimientos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 Accounting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