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ejado" state="visible" r:id="rId4"/>
    <sheet sheetId="2" name="Realizado" state="visible" r:id="rId5"/>
    <sheet sheetId="3" name="Diferença" state="visible" r:id="rId6"/>
    <sheet sheetId="4" name="Como usar" state="visible" r:id="rId7"/>
  </sheets>
  <calcPr calcId="171027" fullCalcOnLoad="1"/>
</workbook>
</file>

<file path=xl/sharedStrings.xml><?xml version="1.0" encoding="utf-8"?>
<sst xmlns="http://schemas.openxmlformats.org/spreadsheetml/2006/main" count="99" uniqueCount="57">
  <si>
    <t>Orçamento mensal — Planejado</t>
  </si>
  <si>
    <t>Digite nas células amarelas o que você planeja para cada mês; as linhas cinza e verdes se calculam sozinhas. Os números de exemplo são de uma casa com R$ 5.000 líquidos por mês. É só sobrescrever.</t>
  </si>
  <si>
    <t>Item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</si>
  <si>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</si>
  <si>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</si>
  <si>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</si>
  <si>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</si>
  <si>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</si>
  <si>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</si>
  <si>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</si>
  <si>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</si>
  <si>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</si>
  <si>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</si>
  <si>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</si>
  <si>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</si>
  <si>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do ano</t>
  </si>
  <si>
    <t>Média mensal</t>
  </si>
  <si>
    <t>RECEITAS</t>
  </si>
  <si>
    <t>Salário (líquido)</t>
  </si>
  <si>
    <t>Renda extra</t>
  </si>
  <si>
    <t>13º salário</t>
  </si>
  <si>
    <t>Total de receitas</t>
  </si>
  <si>
    <t>DESPESAS</t>
  </si>
  <si>
    <t>Aluguel e condomínio</t>
  </si>
  <si>
    <t>Luz, água e gás</t>
  </si>
  <si>
    <t>Internet e celular</t>
  </si>
  <si>
    <t>Mercado</t>
  </si>
  <si>
    <t>Transporte</t>
  </si>
  <si>
    <t>IPVA e IPTU</t>
  </si>
  <si>
    <t>Saúde</t>
  </si>
  <si>
    <t>Educação e material escolar</t>
  </si>
  <si>
    <t>Roupas</t>
  </si>
  <si>
    <t>Lazer e restaurantes</t>
  </si>
  <si>
    <t>Viagens e presentes</t>
  </si>
  <si>
    <t>Assinaturas</t>
  </si>
  <si>
    <t>Dívidas e parcelas</t>
  </si>
  <si>
    <t>Poupança / investimentos</t>
  </si>
  <si>
    <t>Outros</t>
  </si>
  <si>
    <t>Total de despesas</t>
  </si>
  <si>
    <t>Sobra (receitas − despesas)</t>
  </si>
  <si>
    <t>Guardado (poupança + sobra)</t>
  </si>
  <si>
    <t>Taxa de poupança</t>
  </si>
  <si>
    <t>Orçamento mensal — Realizado</t>
  </si>
  <si>
    <t>No fim de cada mês, digite o que realmente entrou e saiu. Meses em branco ficam fora dos totais, das médias e da aba Diferença. O exemplo vem com janeiro a março preenchidos.</t>
  </si>
  <si>
    <t>Planejado x realizado — Diferença</t>
  </si>
  <si>
    <t>Positivo (verde) = a seu favor: mais receita, menos gasto ou mais guardado do que o planejado. Negativo (vermelho) = você estourou o planejado nessa linha.</t>
  </si>
  <si>
    <t>Diferença acumulada</t>
  </si>
  <si>
    <t>Taxa de poupança (pontos)</t>
  </si>
  <si>
    <t>Orçamento mensal — Como usar</t>
  </si>
  <si>
    <t/>
  </si>
  <si>
    <t>1. Aba Planejado: no começo do ano, digite nas células amarelas quanto espera receber e quanto planeja gastar em cada mês. Coloque as despesas sazonais (IPVA, IPTU, material escolar, férias, Natal) no mês em que elas realmente caem.</t>
  </si>
  <si>
    <t>2. Aba Realizado: no fim de cada mês, digite nas mesmas linhas o que você realmente recebeu e gastou. Meses em branco não entram nas médias nem na aba Diferença.</t>
  </si>
  <si>
    <t>3. Aba Diferença: não precisa digitar nada. Células vermelhas (negativas) mostram onde você estourou o planejado; verdes (positivas) fecharam a seu favor.</t>
  </si>
  <si>
    <t>4. Taxa de poupança = (Poupança + Sobra) / Total de receitas. Algo perto de 20% é uma boa meta; qualquer número positivo já é um começo.</t>
  </si>
  <si>
    <t>5. Para renomear uma categoria, mude só na aba Planejado; as outras abas leem os nomes de lá. As três abas se correspondem linha a linha, então não insira nem apague linhas em só uma delas. O que sobrar vai em Outros.</t>
  </si>
  <si>
    <t>As fórmulas funcionam no Excel, Google Planilhas, LibreOffice e Numbers. No Excel em português elas aparecem com nomes em português e ponto e vírgula (;). É normal.</t>
  </si>
  <si>
    <t>Para anotar gastos pelo celular com foto da nota fiscal ou por voz: o app Contabilidade Pessoal, personalaccounting.app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</si>
</sst>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R$&quot; #,##0;[Red]-&quot;R$&quot; #,##0"/>
    <numFmt numFmtId="165" formatCode="0.0%"/>
    <numFmt numFmtId="166" formatCode="+&quot;R$&quot; #,##0;-&quot;R$&quot; #,##0;&quot;R$&quot; 0"/>
    <numFmt numFmtId="167" formatCode="+0.0%;-0.0%;0.0%"/>
  </numFmts>
  <fonts count="6" x14ac:knownFonts="1">
    <font>
      <color theme="1"/>
      <family val="2"/>
      <scheme val="minor"/>
      <sz val="11"/>
      <name val="Calibri"/>
    </font>
    <font>
      <b/>
      <color rgb="FF064E3B"/>
      <sz val="14"/>
    </font>
    <font>
      <i/>
      <color rgb="FF475569"/>
      <sz val="10"/>
    </font>
    <font>
      <b/>
      <color rgb="FFFFFFFF"/>
    </font>
    <font>
      <b/>
      <color rgb="FF064E3B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D1FAE5"/>
      </patternFill>
    </fill>
    <fill>
      <patternFill patternType="solid">
        <fgColor rgb="FFFFFBEB"/>
      </patternFill>
    </fill>
    <fill>
      <patternFill patternType="solid">
        <fgColor rgb="FFF1F5F9"/>
      </patternFill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0" borderId="1" xfId="0" applyBorder="1" applyAlignment="1"/>
    <xf numFmtId="164" fontId="0" fillId="4" borderId="1" xfId="0" applyNumberFormat="1" applyFill="1" applyBorder="1"/>
    <xf numFmtId="164" fontId="5" fillId="5" borderId="1" xfId="0" applyNumberFormat="1" applyFont="1" applyFill="1" applyBorder="1"/>
    <xf numFmtId="164" fontId="0" fillId="5" borderId="1" xfId="0" applyNumberFormat="1" applyFill="1" applyBorder="1"/>
    <xf numFmtId="0" fontId="5" fillId="6" borderId="1" xfId="0" applyFont="1" applyFill="1" applyBorder="1"/>
    <xf numFmtId="164" fontId="5" fillId="6" borderId="1" xfId="0" applyNumberFormat="1" applyFont="1" applyFill="1" applyBorder="1"/>
    <xf numFmtId="0" fontId="5" fillId="0" borderId="1" xfId="0" applyFont="1" applyBorder="1" applyAlignment="1"/>
    <xf numFmtId="0" fontId="5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  <xf numFmtId="166" fontId="0" fillId="5" borderId="1" xfId="0" applyNumberFormat="1" applyFill="1" applyBorder="1"/>
    <xf numFmtId="166" fontId="5" fillId="6" borderId="1" xfId="0" applyNumberFormat="1" applyFont="1" applyFill="1" applyBorder="1"/>
    <xf numFmtId="166" fontId="4" fillId="3" borderId="1" xfId="0" applyNumberFormat="1" applyFont="1" applyFill="1" applyBorder="1"/>
    <xf numFmtId="166" fontId="5" fillId="3" borderId="1" xfId="0" applyNumberFormat="1" applyFont="1" applyFill="1" applyBorder="1"/>
    <xf numFmtId="167" fontId="4" fillId="3" borderId="1" xfId="0" applyNumberFormat="1" applyFont="1" applyFill="1" applyBorder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B91C1C"/>
      </font>
    </dxf>
    <dxf>
      <font>
        <color rgb="FF0478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O3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" customWidth="1"/>
    <col min="14" max="14" width="15" customWidth="1"/>
    <col min="15" max="15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" x14ac:dyDescent="0.25">
      <c r="A4" s="4" t="s">
        <v>17</v>
      </c>
    </row>
    <row r="5" spans="1:15" x14ac:dyDescent="0.25">
      <c r="A5" s="5" t="s">
        <v>18</v>
      </c>
      <c r="B5" s="6">
        <v>5000</v>
      </c>
      <c r="C5" s="6">
        <v>5000</v>
      </c>
      <c r="D5" s="6">
        <v>5000</v>
      </c>
      <c r="E5" s="6">
        <v>5000</v>
      </c>
      <c r="F5" s="6">
        <v>5000</v>
      </c>
      <c r="G5" s="6">
        <v>5000</v>
      </c>
      <c r="H5" s="6">
        <v>5000</v>
      </c>
      <c r="I5" s="6">
        <v>5000</v>
      </c>
      <c r="J5" s="6">
        <v>5000</v>
      </c>
      <c r="K5" s="6">
        <v>5000</v>
      </c>
      <c r="L5" s="6">
        <v>5000</v>
      </c>
      <c r="M5" s="6">
        <v>5000</v>
      </c>
      <c r="N5" s="7">
        <f>SUM(B5:M5)</f>
        <v>60000</v>
      </c>
      <c r="O5" s="8">
        <f>IF(COUNT(B5:M5)=0,"",AVERAGE(B5:M5))</f>
        <v>5000</v>
      </c>
    </row>
    <row r="6" spans="1:15" x14ac:dyDescent="0.25">
      <c r="A6" s="5" t="s">
        <v>19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7">
        <f>SUM(B6:M6)</f>
        <v>0</v>
      </c>
      <c r="O6" s="8">
        <f>IF(COUNT(B6:M6)=0,"",AVERAGE(B6:M6))</f>
        <v>0</v>
      </c>
    </row>
    <row r="7" spans="1:15" x14ac:dyDescent="0.25">
      <c r="A7" s="5" t="s">
        <v>20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2500</v>
      </c>
      <c r="M7" s="6">
        <v>2000</v>
      </c>
      <c r="N7" s="7">
        <f>SUM(B7:M7)</f>
        <v>4500</v>
      </c>
      <c r="O7" s="8">
        <f>IF(COUNT(B7:M7)=0,"",AVERAGE(B7:M7))</f>
        <v>375</v>
      </c>
    </row>
    <row r="8" spans="1:15" x14ac:dyDescent="0.25">
      <c r="A8" s="9" t="s">
        <v>21</v>
      </c>
      <c r="B8" s="10">
        <f>IF(COUNT(B5:B7,B11:B25)=0,"",SUM(B5:B7))</f>
        <v>5000</v>
      </c>
      <c r="C8" s="10">
        <f>IF(COUNT(C5:C7,C11:C25)=0,"",SUM(C5:C7))</f>
        <v>5000</v>
      </c>
      <c r="D8" s="10">
        <f>IF(COUNT(D5:D7,D11:D25)=0,"",SUM(D5:D7))</f>
        <v>5000</v>
      </c>
      <c r="E8" s="10">
        <f>IF(COUNT(E5:E7,E11:E25)=0,"",SUM(E5:E7))</f>
        <v>5000</v>
      </c>
      <c r="F8" s="10">
        <f>IF(COUNT(F5:F7,F11:F25)=0,"",SUM(F5:F7))</f>
        <v>5000</v>
      </c>
      <c r="G8" s="10">
        <f>IF(COUNT(G5:G7,G11:G25)=0,"",SUM(G5:G7))</f>
        <v>5000</v>
      </c>
      <c r="H8" s="10">
        <f>IF(COUNT(H5:H7,H11:H25)=0,"",SUM(H5:H7))</f>
        <v>5000</v>
      </c>
      <c r="I8" s="10">
        <f>IF(COUNT(I5:I7,I11:I25)=0,"",SUM(I5:I7))</f>
        <v>5000</v>
      </c>
      <c r="J8" s="10">
        <f>IF(COUNT(J5:J7,J11:J25)=0,"",SUM(J5:J7))</f>
        <v>5000</v>
      </c>
      <c r="K8" s="10">
        <f>IF(COUNT(K5:K7,K11:K25)=0,"",SUM(K5:K7))</f>
        <v>5000</v>
      </c>
      <c r="L8" s="10">
        <f>IF(COUNT(L5:L7,L11:L25)=0,"",SUM(L5:L7))</f>
        <v>7500</v>
      </c>
      <c r="M8" s="10">
        <f>IF(COUNT(M5:M7,M11:M25)=0,"",SUM(M5:M7))</f>
        <v>7000</v>
      </c>
      <c r="N8" s="10">
        <f>SUM(B8:M8)</f>
        <v>64500</v>
      </c>
      <c r="O8" s="10">
        <f>IF(COUNT(B8:M8)=0,"",AVERAGE(B8:M8))</f>
        <v>5375</v>
      </c>
    </row>
    <row r="10" spans="1:1" x14ac:dyDescent="0.25">
      <c r="A10" s="4" t="s">
        <v>22</v>
      </c>
    </row>
    <row r="11" spans="1:15" x14ac:dyDescent="0.25">
      <c r="A11" s="5" t="s">
        <v>23</v>
      </c>
      <c r="B11" s="6">
        <v>1400</v>
      </c>
      <c r="C11" s="6">
        <v>1400</v>
      </c>
      <c r="D11" s="6">
        <v>1400</v>
      </c>
      <c r="E11" s="6">
        <v>1400</v>
      </c>
      <c r="F11" s="6">
        <v>1400</v>
      </c>
      <c r="G11" s="6">
        <v>1400</v>
      </c>
      <c r="H11" s="6">
        <v>1400</v>
      </c>
      <c r="I11" s="6">
        <v>1400</v>
      </c>
      <c r="J11" s="6">
        <v>1400</v>
      </c>
      <c r="K11" s="6">
        <v>1400</v>
      </c>
      <c r="L11" s="6">
        <v>1400</v>
      </c>
      <c r="M11" s="6">
        <v>1400</v>
      </c>
      <c r="N11" s="7">
        <f>SUM(B11:M11)</f>
        <v>16800</v>
      </c>
      <c r="O11" s="8">
        <f>IF(COUNT(B11:M11)=0,"",AVERAGE(B11:M11))</f>
        <v>1400</v>
      </c>
    </row>
    <row r="12" spans="1:15" x14ac:dyDescent="0.25">
      <c r="A12" s="5" t="s">
        <v>24</v>
      </c>
      <c r="B12" s="6">
        <v>300</v>
      </c>
      <c r="C12" s="6">
        <v>300</v>
      </c>
      <c r="D12" s="6">
        <v>280</v>
      </c>
      <c r="E12" s="6">
        <v>240</v>
      </c>
      <c r="F12" s="6">
        <v>220</v>
      </c>
      <c r="G12" s="6">
        <v>210</v>
      </c>
      <c r="H12" s="6">
        <v>210</v>
      </c>
      <c r="I12" s="6">
        <v>220</v>
      </c>
      <c r="J12" s="6">
        <v>230</v>
      </c>
      <c r="K12" s="6">
        <v>250</v>
      </c>
      <c r="L12" s="6">
        <v>270</v>
      </c>
      <c r="M12" s="6">
        <v>300</v>
      </c>
      <c r="N12" s="7">
        <f>SUM(B12:M12)</f>
        <v>3030</v>
      </c>
      <c r="O12" s="8">
        <f>IF(COUNT(B12:M12)=0,"",AVERAGE(B12:M12))</f>
        <v>252.5</v>
      </c>
    </row>
    <row r="13" spans="1:15" x14ac:dyDescent="0.25">
      <c r="A13" s="5" t="s">
        <v>25</v>
      </c>
      <c r="B13" s="6">
        <v>140</v>
      </c>
      <c r="C13" s="6">
        <v>140</v>
      </c>
      <c r="D13" s="6">
        <v>140</v>
      </c>
      <c r="E13" s="6">
        <v>140</v>
      </c>
      <c r="F13" s="6">
        <v>140</v>
      </c>
      <c r="G13" s="6">
        <v>140</v>
      </c>
      <c r="H13" s="6">
        <v>140</v>
      </c>
      <c r="I13" s="6">
        <v>140</v>
      </c>
      <c r="J13" s="6">
        <v>140</v>
      </c>
      <c r="K13" s="6">
        <v>140</v>
      </c>
      <c r="L13" s="6">
        <v>140</v>
      </c>
      <c r="M13" s="6">
        <v>140</v>
      </c>
      <c r="N13" s="7">
        <f>SUM(B13:M13)</f>
        <v>1680</v>
      </c>
      <c r="O13" s="8">
        <f>IF(COUNT(B13:M13)=0,"",AVERAGE(B13:M13))</f>
        <v>140</v>
      </c>
    </row>
    <row r="14" spans="1:15" x14ac:dyDescent="0.25">
      <c r="A14" s="5" t="s">
        <v>26</v>
      </c>
      <c r="B14" s="6">
        <v>950</v>
      </c>
      <c r="C14" s="6">
        <v>950</v>
      </c>
      <c r="D14" s="6">
        <v>950</v>
      </c>
      <c r="E14" s="6">
        <v>950</v>
      </c>
      <c r="F14" s="6">
        <v>950</v>
      </c>
      <c r="G14" s="6">
        <v>950</v>
      </c>
      <c r="H14" s="6">
        <v>950</v>
      </c>
      <c r="I14" s="6">
        <v>950</v>
      </c>
      <c r="J14" s="6">
        <v>950</v>
      </c>
      <c r="K14" s="6">
        <v>950</v>
      </c>
      <c r="L14" s="6">
        <v>950</v>
      </c>
      <c r="M14" s="6">
        <v>950</v>
      </c>
      <c r="N14" s="7">
        <f>SUM(B14:M14)</f>
        <v>11400</v>
      </c>
      <c r="O14" s="8">
        <f>IF(COUNT(B14:M14)=0,"",AVERAGE(B14:M14))</f>
        <v>950</v>
      </c>
    </row>
    <row r="15" spans="1:15" x14ac:dyDescent="0.25">
      <c r="A15" s="5" t="s">
        <v>27</v>
      </c>
      <c r="B15" s="6">
        <v>350</v>
      </c>
      <c r="C15" s="6">
        <v>350</v>
      </c>
      <c r="D15" s="6">
        <v>350</v>
      </c>
      <c r="E15" s="6">
        <v>350</v>
      </c>
      <c r="F15" s="6">
        <v>350</v>
      </c>
      <c r="G15" s="6">
        <v>350</v>
      </c>
      <c r="H15" s="6">
        <v>350</v>
      </c>
      <c r="I15" s="6">
        <v>350</v>
      </c>
      <c r="J15" s="6">
        <v>350</v>
      </c>
      <c r="K15" s="6">
        <v>350</v>
      </c>
      <c r="L15" s="6">
        <v>350</v>
      </c>
      <c r="M15" s="6">
        <v>350</v>
      </c>
      <c r="N15" s="7">
        <f>SUM(B15:M15)</f>
        <v>4200</v>
      </c>
      <c r="O15" s="8">
        <f>IF(COUNT(B15:M15)=0,"",AVERAGE(B15:M15))</f>
        <v>350</v>
      </c>
    </row>
    <row r="16" spans="1:15" x14ac:dyDescent="0.25">
      <c r="A16" s="5" t="s">
        <v>28</v>
      </c>
      <c r="B16" s="6">
        <v>220</v>
      </c>
      <c r="C16" s="6">
        <v>220</v>
      </c>
      <c r="D16" s="6">
        <v>220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7">
        <f>SUM(B16:M16)</f>
        <v>660</v>
      </c>
      <c r="O16" s="8">
        <f>IF(COUNT(B16:M16)=0,"",AVERAGE(B16:M16))</f>
        <v>55</v>
      </c>
    </row>
    <row r="17" spans="1:15" x14ac:dyDescent="0.25">
      <c r="A17" s="5" t="s">
        <v>29</v>
      </c>
      <c r="B17" s="6">
        <v>250</v>
      </c>
      <c r="C17" s="6">
        <v>250</v>
      </c>
      <c r="D17" s="6">
        <v>250</v>
      </c>
      <c r="E17" s="6">
        <v>250</v>
      </c>
      <c r="F17" s="6">
        <v>250</v>
      </c>
      <c r="G17" s="6">
        <v>250</v>
      </c>
      <c r="H17" s="6">
        <v>250</v>
      </c>
      <c r="I17" s="6">
        <v>250</v>
      </c>
      <c r="J17" s="6">
        <v>250</v>
      </c>
      <c r="K17" s="6">
        <v>250</v>
      </c>
      <c r="L17" s="6">
        <v>250</v>
      </c>
      <c r="M17" s="6">
        <v>250</v>
      </c>
      <c r="N17" s="7">
        <f>SUM(B17:M17)</f>
        <v>3000</v>
      </c>
      <c r="O17" s="8">
        <f>IF(COUNT(B17:M17)=0,"",AVERAGE(B17:M17))</f>
        <v>250</v>
      </c>
    </row>
    <row r="18" spans="1:15" x14ac:dyDescent="0.25">
      <c r="A18" s="5" t="s">
        <v>30</v>
      </c>
      <c r="B18" s="6">
        <v>100</v>
      </c>
      <c r="C18" s="6">
        <v>450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6">
        <v>100</v>
      </c>
      <c r="L18" s="6">
        <v>100</v>
      </c>
      <c r="M18" s="6">
        <v>100</v>
      </c>
      <c r="N18" s="7">
        <f>SUM(B18:M18)</f>
        <v>1550</v>
      </c>
      <c r="O18" s="8">
        <f>IF(COUNT(B18:M18)=0,"",AVERAGE(B18:M18))</f>
        <v>129.16666667</v>
      </c>
    </row>
    <row r="19" spans="1:15" x14ac:dyDescent="0.25">
      <c r="A19" s="5" t="s">
        <v>31</v>
      </c>
      <c r="B19" s="6">
        <v>100</v>
      </c>
      <c r="C19" s="6">
        <v>100</v>
      </c>
      <c r="D19" s="6">
        <v>100</v>
      </c>
      <c r="E19" s="6">
        <v>100</v>
      </c>
      <c r="F19" s="6">
        <v>150</v>
      </c>
      <c r="G19" s="6">
        <v>100</v>
      </c>
      <c r="H19" s="6">
        <v>100</v>
      </c>
      <c r="I19" s="6">
        <v>100</v>
      </c>
      <c r="J19" s="6">
        <v>100</v>
      </c>
      <c r="K19" s="6">
        <v>100</v>
      </c>
      <c r="L19" s="6">
        <v>100</v>
      </c>
      <c r="M19" s="6">
        <v>150</v>
      </c>
      <c r="N19" s="7">
        <f>SUM(B19:M19)</f>
        <v>1300</v>
      </c>
      <c r="O19" s="8">
        <f>IF(COUNT(B19:M19)=0,"",AVERAGE(B19:M19))</f>
        <v>108.33333333</v>
      </c>
    </row>
    <row r="20" spans="1:15" x14ac:dyDescent="0.25">
      <c r="A20" s="5" t="s">
        <v>32</v>
      </c>
      <c r="B20" s="6">
        <v>250</v>
      </c>
      <c r="C20" s="6">
        <v>250</v>
      </c>
      <c r="D20" s="6">
        <v>250</v>
      </c>
      <c r="E20" s="6">
        <v>250</v>
      </c>
      <c r="F20" s="6">
        <v>250</v>
      </c>
      <c r="G20" s="6">
        <v>250</v>
      </c>
      <c r="H20" s="6">
        <v>250</v>
      </c>
      <c r="I20" s="6">
        <v>250</v>
      </c>
      <c r="J20" s="6">
        <v>250</v>
      </c>
      <c r="K20" s="6">
        <v>250</v>
      </c>
      <c r="L20" s="6">
        <v>250</v>
      </c>
      <c r="M20" s="6">
        <v>250</v>
      </c>
      <c r="N20" s="7">
        <f>SUM(B20:M20)</f>
        <v>3000</v>
      </c>
      <c r="O20" s="8">
        <f>IF(COUNT(B20:M20)=0,"",AVERAGE(B20:M20))</f>
        <v>250</v>
      </c>
    </row>
    <row r="21" spans="1:15" x14ac:dyDescent="0.25">
      <c r="A21" s="5" t="s">
        <v>33</v>
      </c>
      <c r="B21" s="6">
        <v>40</v>
      </c>
      <c r="C21" s="6">
        <v>40</v>
      </c>
      <c r="D21" s="6">
        <v>40</v>
      </c>
      <c r="E21" s="6">
        <v>40</v>
      </c>
      <c r="F21" s="6">
        <v>40</v>
      </c>
      <c r="G21" s="6">
        <v>40</v>
      </c>
      <c r="H21" s="6">
        <v>500</v>
      </c>
      <c r="I21" s="6">
        <v>40</v>
      </c>
      <c r="J21" s="6">
        <v>40</v>
      </c>
      <c r="K21" s="6">
        <v>40</v>
      </c>
      <c r="L21" s="6">
        <v>40</v>
      </c>
      <c r="M21" s="6">
        <v>600</v>
      </c>
      <c r="N21" s="7">
        <f>SUM(B21:M21)</f>
        <v>1500</v>
      </c>
      <c r="O21" s="8">
        <f>IF(COUNT(B21:M21)=0,"",AVERAGE(B21:M21))</f>
        <v>125</v>
      </c>
    </row>
    <row r="22" spans="1:15" x14ac:dyDescent="0.25">
      <c r="A22" s="5" t="s">
        <v>34</v>
      </c>
      <c r="B22" s="6">
        <v>60</v>
      </c>
      <c r="C22" s="6">
        <v>60</v>
      </c>
      <c r="D22" s="6">
        <v>60</v>
      </c>
      <c r="E22" s="6">
        <v>60</v>
      </c>
      <c r="F22" s="6">
        <v>60</v>
      </c>
      <c r="G22" s="6">
        <v>60</v>
      </c>
      <c r="H22" s="6">
        <v>60</v>
      </c>
      <c r="I22" s="6">
        <v>60</v>
      </c>
      <c r="J22" s="6">
        <v>60</v>
      </c>
      <c r="K22" s="6">
        <v>60</v>
      </c>
      <c r="L22" s="6">
        <v>60</v>
      </c>
      <c r="M22" s="6">
        <v>60</v>
      </c>
      <c r="N22" s="7">
        <f>SUM(B22:M22)</f>
        <v>720</v>
      </c>
      <c r="O22" s="8">
        <f>IF(COUNT(B22:M22)=0,"",AVERAGE(B22:M22))</f>
        <v>60</v>
      </c>
    </row>
    <row r="23" spans="1:15" x14ac:dyDescent="0.25">
      <c r="A23" s="5" t="s">
        <v>35</v>
      </c>
      <c r="B23" s="6">
        <v>300</v>
      </c>
      <c r="C23" s="6">
        <v>300</v>
      </c>
      <c r="D23" s="6">
        <v>300</v>
      </c>
      <c r="E23" s="6">
        <v>300</v>
      </c>
      <c r="F23" s="6">
        <v>300</v>
      </c>
      <c r="G23" s="6">
        <v>300</v>
      </c>
      <c r="H23" s="6">
        <v>300</v>
      </c>
      <c r="I23" s="6">
        <v>300</v>
      </c>
      <c r="J23" s="6">
        <v>300</v>
      </c>
      <c r="K23" s="6">
        <v>300</v>
      </c>
      <c r="L23" s="6">
        <v>300</v>
      </c>
      <c r="M23" s="6">
        <v>300</v>
      </c>
      <c r="N23" s="7">
        <f>SUM(B23:M23)</f>
        <v>3600</v>
      </c>
      <c r="O23" s="8">
        <f>IF(COUNT(B23:M23)=0,"",AVERAGE(B23:M23))</f>
        <v>300</v>
      </c>
    </row>
    <row r="24" spans="1:15" x14ac:dyDescent="0.25">
      <c r="A24" s="11" t="s">
        <v>36</v>
      </c>
      <c r="B24" s="6">
        <v>150</v>
      </c>
      <c r="C24" s="6">
        <v>0</v>
      </c>
      <c r="D24" s="6">
        <v>400</v>
      </c>
      <c r="E24" s="6">
        <v>400</v>
      </c>
      <c r="F24" s="6">
        <v>400</v>
      </c>
      <c r="G24" s="6">
        <v>400</v>
      </c>
      <c r="H24" s="6">
        <v>400</v>
      </c>
      <c r="I24" s="6">
        <v>400</v>
      </c>
      <c r="J24" s="6">
        <v>400</v>
      </c>
      <c r="K24" s="6">
        <v>400</v>
      </c>
      <c r="L24" s="6">
        <v>400</v>
      </c>
      <c r="M24" s="6">
        <v>400</v>
      </c>
      <c r="N24" s="7">
        <f>SUM(B24:M24)</f>
        <v>4150</v>
      </c>
      <c r="O24" s="8">
        <f>IF(COUNT(B24:M24)=0,"",AVERAGE(B24:M24))</f>
        <v>345.83333333</v>
      </c>
    </row>
    <row r="25" spans="1:15" x14ac:dyDescent="0.25">
      <c r="A25" s="5" t="s">
        <v>37</v>
      </c>
      <c r="B25" s="6">
        <v>80</v>
      </c>
      <c r="C25" s="6">
        <v>80</v>
      </c>
      <c r="D25" s="6">
        <v>80</v>
      </c>
      <c r="E25" s="6">
        <v>80</v>
      </c>
      <c r="F25" s="6">
        <v>80</v>
      </c>
      <c r="G25" s="6">
        <v>80</v>
      </c>
      <c r="H25" s="6">
        <v>80</v>
      </c>
      <c r="I25" s="6">
        <v>80</v>
      </c>
      <c r="J25" s="6">
        <v>80</v>
      </c>
      <c r="K25" s="6">
        <v>80</v>
      </c>
      <c r="L25" s="6">
        <v>80</v>
      </c>
      <c r="M25" s="6">
        <v>80</v>
      </c>
      <c r="N25" s="7">
        <f>SUM(B25:M25)</f>
        <v>960</v>
      </c>
      <c r="O25" s="8">
        <f>IF(COUNT(B25:M25)=0,"",AVERAGE(B25:M25))</f>
        <v>80</v>
      </c>
    </row>
    <row r="26" spans="1:15" x14ac:dyDescent="0.25">
      <c r="A26" s="9" t="s">
        <v>38</v>
      </c>
      <c r="B26" s="10">
        <f>IF(COUNT(B5:B7,B11:B25)=0,"",SUM(B11:B25))</f>
        <v>4690</v>
      </c>
      <c r="C26" s="10">
        <f>IF(COUNT(C5:C7,C11:C25)=0,"",SUM(C11:C25))</f>
        <v>4890</v>
      </c>
      <c r="D26" s="10">
        <f>IF(COUNT(D5:D7,D11:D25)=0,"",SUM(D11:D25))</f>
        <v>4920</v>
      </c>
      <c r="E26" s="10">
        <f>IF(COUNT(E5:E7,E11:E25)=0,"",SUM(E11:E25))</f>
        <v>4660</v>
      </c>
      <c r="F26" s="10">
        <f>IF(COUNT(F5:F7,F11:F25)=0,"",SUM(F11:F25))</f>
        <v>4690</v>
      </c>
      <c r="G26" s="10">
        <f>IF(COUNT(G5:G7,G11:G25)=0,"",SUM(G11:G25))</f>
        <v>4630</v>
      </c>
      <c r="H26" s="10">
        <f>IF(COUNT(H5:H7,H11:H25)=0,"",SUM(H11:H25))</f>
        <v>5090</v>
      </c>
      <c r="I26" s="10">
        <f>IF(COUNT(I5:I7,I11:I25)=0,"",SUM(I11:I25))</f>
        <v>4640</v>
      </c>
      <c r="J26" s="10">
        <f>IF(COUNT(J5:J7,J11:J25)=0,"",SUM(J11:J25))</f>
        <v>4650</v>
      </c>
      <c r="K26" s="10">
        <f>IF(COUNT(K5:K7,K11:K25)=0,"",SUM(K11:K25))</f>
        <v>4670</v>
      </c>
      <c r="L26" s="10">
        <f>IF(COUNT(L5:L7,L11:L25)=0,"",SUM(L11:L25))</f>
        <v>4690</v>
      </c>
      <c r="M26" s="10">
        <f>IF(COUNT(M5:M7,M11:M25)=0,"",SUM(M11:M25))</f>
        <v>5330</v>
      </c>
      <c r="N26" s="10">
        <f>SUM(B26:M26)</f>
        <v>57550</v>
      </c>
      <c r="O26" s="10">
        <f>IF(COUNT(B26:M26)=0,"",AVERAGE(B26:M26))</f>
        <v>4795.8333333</v>
      </c>
    </row>
    <row r="28" spans="1:15" x14ac:dyDescent="0.25">
      <c r="A28" s="12" t="s">
        <v>39</v>
      </c>
      <c r="B28" s="13">
        <f>IF(B8="","",B8-B26)</f>
        <v>310</v>
      </c>
      <c r="C28" s="13">
        <f>IF(C8="","",C8-C26)</f>
        <v>110</v>
      </c>
      <c r="D28" s="13">
        <f>IF(D8="","",D8-D26)</f>
        <v>80</v>
      </c>
      <c r="E28" s="13">
        <f>IF(E8="","",E8-E26)</f>
        <v>340</v>
      </c>
      <c r="F28" s="13">
        <f>IF(F8="","",F8-F26)</f>
        <v>310</v>
      </c>
      <c r="G28" s="13">
        <f>IF(G8="","",G8-G26)</f>
        <v>370</v>
      </c>
      <c r="H28" s="13">
        <f>IF(H8="","",H8-H26)</f>
        <v>-90</v>
      </c>
      <c r="I28" s="13">
        <f>IF(I8="","",I8-I26)</f>
        <v>360</v>
      </c>
      <c r="J28" s="13">
        <f>IF(J8="","",J8-J26)</f>
        <v>350</v>
      </c>
      <c r="K28" s="13">
        <f>IF(K8="","",K8-K26)</f>
        <v>330</v>
      </c>
      <c r="L28" s="13">
        <f>IF(L8="","",L8-L26)</f>
        <v>2810</v>
      </c>
      <c r="M28" s="13">
        <f>IF(M8="","",M8-M26)</f>
        <v>1670</v>
      </c>
      <c r="N28" s="13">
        <f>SUM(B28:M28)</f>
        <v>6950</v>
      </c>
      <c r="O28" s="13">
        <f>IF(COUNT(B28:M28)=0,"",AVERAGE(B28:M28))</f>
        <v>579.16666667</v>
      </c>
    </row>
    <row r="29" spans="1:15" x14ac:dyDescent="0.25">
      <c r="A29" s="12" t="s">
        <v>40</v>
      </c>
      <c r="B29" s="13">
        <f>IF(B8="","",B24+B28)</f>
        <v>460</v>
      </c>
      <c r="C29" s="13">
        <f>IF(C8="","",C24+C28)</f>
        <v>110</v>
      </c>
      <c r="D29" s="13">
        <f>IF(D8="","",D24+D28)</f>
        <v>480</v>
      </c>
      <c r="E29" s="13">
        <f>IF(E8="","",E24+E28)</f>
        <v>740</v>
      </c>
      <c r="F29" s="13">
        <f>IF(F8="","",F24+F28)</f>
        <v>710</v>
      </c>
      <c r="G29" s="13">
        <f>IF(G8="","",G24+G28)</f>
        <v>770</v>
      </c>
      <c r="H29" s="13">
        <f>IF(H8="","",H24+H28)</f>
        <v>310</v>
      </c>
      <c r="I29" s="13">
        <f>IF(I8="","",I24+I28)</f>
        <v>760</v>
      </c>
      <c r="J29" s="13">
        <f>IF(J8="","",J24+J28)</f>
        <v>750</v>
      </c>
      <c r="K29" s="13">
        <f>IF(K8="","",K24+K28)</f>
        <v>730</v>
      </c>
      <c r="L29" s="13">
        <f>IF(L8="","",L24+L28)</f>
        <v>3210</v>
      </c>
      <c r="M29" s="13">
        <f>IF(M8="","",M24+M28)</f>
        <v>2070</v>
      </c>
      <c r="N29" s="13">
        <f>SUM(B29:M29)</f>
        <v>11100</v>
      </c>
      <c r="O29" s="13">
        <f>IF(COUNT(B29:M29)=0,"",AVERAGE(B29:M29))</f>
        <v>925</v>
      </c>
    </row>
    <row r="30" spans="1:15" x14ac:dyDescent="0.25">
      <c r="A30" s="12" t="s">
        <v>41</v>
      </c>
      <c r="B30" s="14">
        <f>IF(N(B8)=0,"",B29/B8)</f>
        <v>0.092</v>
      </c>
      <c r="C30" s="14">
        <f>IF(N(C8)=0,"",C29/C8)</f>
        <v>0.022</v>
      </c>
      <c r="D30" s="14">
        <f>IF(N(D8)=0,"",D29/D8)</f>
        <v>0.096</v>
      </c>
      <c r="E30" s="14">
        <f>IF(N(E8)=0,"",E29/E8)</f>
        <v>0.148</v>
      </c>
      <c r="F30" s="14">
        <f>IF(N(F8)=0,"",F29/F8)</f>
        <v>0.142</v>
      </c>
      <c r="G30" s="14">
        <f>IF(N(G8)=0,"",G29/G8)</f>
        <v>0.154</v>
      </c>
      <c r="H30" s="14">
        <f>IF(N(H8)=0,"",H29/H8)</f>
        <v>0.062</v>
      </c>
      <c r="I30" s="14">
        <f>IF(N(I8)=0,"",I29/I8)</f>
        <v>0.152</v>
      </c>
      <c r="J30" s="14">
        <f>IF(N(J8)=0,"",J29/J8)</f>
        <v>0.15</v>
      </c>
      <c r="K30" s="14">
        <f>IF(N(K8)=0,"",K29/K8)</f>
        <v>0.146</v>
      </c>
      <c r="L30" s="14">
        <f>IF(N(L8)=0,"",L29/L8)</f>
        <v>0.428</v>
      </c>
      <c r="M30" s="14">
        <f>IF(N(M8)=0,"",M29/M8)</f>
        <v>0.29571428571</v>
      </c>
      <c r="N30" s="14">
        <f>IF(N(N8)=0,"",N29/N8)</f>
        <v>0.17209302326</v>
      </c>
      <c r="O30" s="14">
        <f>IF(N(O8)=0,"",O29/O8)</f>
        <v>0.17209302326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</sheetPr>
  <dimension ref="A1:O3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" customWidth="1"/>
    <col min="14" max="14" width="15" customWidth="1"/>
    <col min="15" max="15" width="14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3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" x14ac:dyDescent="0.25">
      <c r="A4" s="4" t="s">
        <v>17</v>
      </c>
    </row>
    <row r="5" spans="1:15" x14ac:dyDescent="0.25">
      <c r="A5" s="5" t="str">
        <f>'Planejado'!A5</f>
        <v>Salário (líquido)</v>
      </c>
      <c r="B5" s="6">
        <v>5000</v>
      </c>
      <c r="C5" s="6">
        <v>5000</v>
      </c>
      <c r="D5" s="6">
        <v>5000</v>
      </c>
      <c r="E5" s="6"/>
      <c r="F5" s="6"/>
      <c r="G5" s="6"/>
      <c r="H5" s="6"/>
      <c r="I5" s="6"/>
      <c r="J5" s="6"/>
      <c r="K5" s="6"/>
      <c r="L5" s="6"/>
      <c r="M5" s="6"/>
      <c r="N5" s="7">
        <f>SUM(B5:M5)</f>
        <v>15000</v>
      </c>
      <c r="O5" s="8">
        <f>IF(COUNT(B5:M5)=0,"",AVERAGE(B5:M5))</f>
        <v>5000</v>
      </c>
    </row>
    <row r="6" spans="1:15" x14ac:dyDescent="0.25">
      <c r="A6" s="5" t="str">
        <f>'Planejado'!A6</f>
        <v>Renda extra</v>
      </c>
      <c r="B6" s="6">
        <v>0</v>
      </c>
      <c r="C6" s="6">
        <v>450</v>
      </c>
      <c r="D6" s="6">
        <v>0</v>
      </c>
      <c r="E6" s="6"/>
      <c r="F6" s="6"/>
      <c r="G6" s="6"/>
      <c r="H6" s="6"/>
      <c r="I6" s="6"/>
      <c r="J6" s="6"/>
      <c r="K6" s="6"/>
      <c r="L6" s="6"/>
      <c r="M6" s="6"/>
      <c r="N6" s="7">
        <f>SUM(B6:M6)</f>
        <v>450</v>
      </c>
      <c r="O6" s="8">
        <f>IF(COUNT(B6:M6)=0,"",AVERAGE(B6:M6))</f>
        <v>150</v>
      </c>
    </row>
    <row r="7" spans="1:15" x14ac:dyDescent="0.25">
      <c r="A7" s="5" t="str">
        <f>'Planejado'!A7</f>
        <v>13º salário</v>
      </c>
      <c r="B7" s="6">
        <v>0</v>
      </c>
      <c r="C7" s="6">
        <v>0</v>
      </c>
      <c r="D7" s="6">
        <v>0</v>
      </c>
      <c r="E7" s="6"/>
      <c r="F7" s="6"/>
      <c r="G7" s="6"/>
      <c r="H7" s="6"/>
      <c r="I7" s="6"/>
      <c r="J7" s="6"/>
      <c r="K7" s="6"/>
      <c r="L7" s="6"/>
      <c r="M7" s="6"/>
      <c r="N7" s="7">
        <f>SUM(B7:M7)</f>
        <v>0</v>
      </c>
      <c r="O7" s="8">
        <f>IF(COUNT(B7:M7)=0,"",AVERAGE(B7:M7))</f>
        <v>0</v>
      </c>
    </row>
    <row r="8" spans="1:15" x14ac:dyDescent="0.25">
      <c r="A8" s="9" t="s">
        <v>21</v>
      </c>
      <c r="B8" s="10">
        <f>IF(COUNT(B5:B7,B11:B25)=0,"",SUM(B5:B7))</f>
        <v>5000</v>
      </c>
      <c r="C8" s="10">
        <f>IF(COUNT(C5:C7,C11:C25)=0,"",SUM(C5:C7))</f>
        <v>5450</v>
      </c>
      <c r="D8" s="10">
        <f>IF(COUNT(D5:D7,D11:D25)=0,"",SUM(D5:D7))</f>
        <v>5000</v>
      </c>
      <c r="E8" s="10" t="str">
        <f>IF(COUNT(E5:E7,E11:E25)=0,"",SUM(E5:E7))</f>
        <v/>
      </c>
      <c r="F8" s="10" t="str">
        <f>IF(COUNT(F5:F7,F11:F25)=0,"",SUM(F5:F7))</f>
        <v/>
      </c>
      <c r="G8" s="10" t="str">
        <f>IF(COUNT(G5:G7,G11:G25)=0,"",SUM(G5:G7))</f>
        <v/>
      </c>
      <c r="H8" s="10" t="str">
        <f>IF(COUNT(H5:H7,H11:H25)=0,"",SUM(H5:H7))</f>
        <v/>
      </c>
      <c r="I8" s="10" t="str">
        <f>IF(COUNT(I5:I7,I11:I25)=0,"",SUM(I5:I7))</f>
        <v/>
      </c>
      <c r="J8" s="10" t="str">
        <f>IF(COUNT(J5:J7,J11:J25)=0,"",SUM(J5:J7))</f>
        <v/>
      </c>
      <c r="K8" s="10" t="str">
        <f>IF(COUNT(K5:K7,K11:K25)=0,"",SUM(K5:K7))</f>
        <v/>
      </c>
      <c r="L8" s="10" t="str">
        <f>IF(COUNT(L5:L7,L11:L25)=0,"",SUM(L5:L7))</f>
        <v/>
      </c>
      <c r="M8" s="10" t="str">
        <f>IF(COUNT(M5:M7,M11:M25)=0,"",SUM(M5:M7))</f>
        <v/>
      </c>
      <c r="N8" s="10">
        <f>SUM(B8:M8)</f>
        <v>15450</v>
      </c>
      <c r="O8" s="10">
        <f>IF(COUNT(B8:M8)=0,"",AVERAGE(B8:M8))</f>
        <v>5150</v>
      </c>
    </row>
    <row r="10" spans="1:1" x14ac:dyDescent="0.25">
      <c r="A10" s="4" t="s">
        <v>22</v>
      </c>
    </row>
    <row r="11" spans="1:15" x14ac:dyDescent="0.25">
      <c r="A11" s="5" t="str">
        <f>'Planejado'!A11</f>
        <v>Aluguel e condomínio</v>
      </c>
      <c r="B11" s="6">
        <v>1400</v>
      </c>
      <c r="C11" s="6">
        <v>1400</v>
      </c>
      <c r="D11" s="6">
        <v>1400</v>
      </c>
      <c r="E11" s="6"/>
      <c r="F11" s="6"/>
      <c r="G11" s="6"/>
      <c r="H11" s="6"/>
      <c r="I11" s="6"/>
      <c r="J11" s="6"/>
      <c r="K11" s="6"/>
      <c r="L11" s="6"/>
      <c r="M11" s="6"/>
      <c r="N11" s="7">
        <f>SUM(B11:M11)</f>
        <v>4200</v>
      </c>
      <c r="O11" s="8">
        <f>IF(COUNT(B11:M11)=0,"",AVERAGE(B11:M11))</f>
        <v>1400</v>
      </c>
    </row>
    <row r="12" spans="1:15" x14ac:dyDescent="0.25">
      <c r="A12" s="5" t="str">
        <f>'Planejado'!A12</f>
        <v>Luz, água e gás</v>
      </c>
      <c r="B12" s="6">
        <v>338</v>
      </c>
      <c r="C12" s="6">
        <v>312</v>
      </c>
      <c r="D12" s="6">
        <v>284</v>
      </c>
      <c r="E12" s="6"/>
      <c r="F12" s="6"/>
      <c r="G12" s="6"/>
      <c r="H12" s="6"/>
      <c r="I12" s="6"/>
      <c r="J12" s="6"/>
      <c r="K12" s="6"/>
      <c r="L12" s="6"/>
      <c r="M12" s="6"/>
      <c r="N12" s="7">
        <f>SUM(B12:M12)</f>
        <v>934</v>
      </c>
      <c r="O12" s="8">
        <f>IF(COUNT(B12:M12)=0,"",AVERAGE(B12:M12))</f>
        <v>311.33333333</v>
      </c>
    </row>
    <row r="13" spans="1:15" x14ac:dyDescent="0.25">
      <c r="A13" s="5" t="str">
        <f>'Planejado'!A13</f>
        <v>Internet e celular</v>
      </c>
      <c r="B13" s="6">
        <v>140</v>
      </c>
      <c r="C13" s="6">
        <v>140</v>
      </c>
      <c r="D13" s="6">
        <v>140</v>
      </c>
      <c r="E13" s="6"/>
      <c r="F13" s="6"/>
      <c r="G13" s="6"/>
      <c r="H13" s="6"/>
      <c r="I13" s="6"/>
      <c r="J13" s="6"/>
      <c r="K13" s="6"/>
      <c r="L13" s="6"/>
      <c r="M13" s="6"/>
      <c r="N13" s="7">
        <f>SUM(B13:M13)</f>
        <v>420</v>
      </c>
      <c r="O13" s="8">
        <f>IF(COUNT(B13:M13)=0,"",AVERAGE(B13:M13))</f>
        <v>140</v>
      </c>
    </row>
    <row r="14" spans="1:15" x14ac:dyDescent="0.25">
      <c r="A14" s="5" t="str">
        <f>'Planejado'!A14</f>
        <v>Mercado</v>
      </c>
      <c r="B14" s="6">
        <v>1012</v>
      </c>
      <c r="C14" s="6">
        <v>968</v>
      </c>
      <c r="D14" s="6">
        <v>1034</v>
      </c>
      <c r="E14" s="6"/>
      <c r="F14" s="6"/>
      <c r="G14" s="6"/>
      <c r="H14" s="6"/>
      <c r="I14" s="6"/>
      <c r="J14" s="6"/>
      <c r="K14" s="6"/>
      <c r="L14" s="6"/>
      <c r="M14" s="6"/>
      <c r="N14" s="7">
        <f>SUM(B14:M14)</f>
        <v>3014</v>
      </c>
      <c r="O14" s="8">
        <f>IF(COUNT(B14:M14)=0,"",AVERAGE(B14:M14))</f>
        <v>1004.6666667</v>
      </c>
    </row>
    <row r="15" spans="1:15" x14ac:dyDescent="0.25">
      <c r="A15" s="5" t="str">
        <f>'Planejado'!A15</f>
        <v>Transporte</v>
      </c>
      <c r="B15" s="6">
        <v>362</v>
      </c>
      <c r="C15" s="6">
        <v>341</v>
      </c>
      <c r="D15" s="6">
        <v>378</v>
      </c>
      <c r="E15" s="6"/>
      <c r="F15" s="6"/>
      <c r="G15" s="6"/>
      <c r="H15" s="6"/>
      <c r="I15" s="6"/>
      <c r="J15" s="6"/>
      <c r="K15" s="6"/>
      <c r="L15" s="6"/>
      <c r="M15" s="6"/>
      <c r="N15" s="7">
        <f>SUM(B15:M15)</f>
        <v>1081</v>
      </c>
      <c r="O15" s="8">
        <f>IF(COUNT(B15:M15)=0,"",AVERAGE(B15:M15))</f>
        <v>360.33333333</v>
      </c>
    </row>
    <row r="16" spans="1:15" x14ac:dyDescent="0.25">
      <c r="A16" s="5" t="str">
        <f>'Planejado'!A16</f>
        <v>IPVA e IPTU</v>
      </c>
      <c r="B16" s="6">
        <v>220</v>
      </c>
      <c r="C16" s="6">
        <v>220</v>
      </c>
      <c r="D16" s="6">
        <v>220</v>
      </c>
      <c r="E16" s="6"/>
      <c r="F16" s="6"/>
      <c r="G16" s="6"/>
      <c r="H16" s="6"/>
      <c r="I16" s="6"/>
      <c r="J16" s="6"/>
      <c r="K16" s="6"/>
      <c r="L16" s="6"/>
      <c r="M16" s="6"/>
      <c r="N16" s="7">
        <f>SUM(B16:M16)</f>
        <v>660</v>
      </c>
      <c r="O16" s="8">
        <f>IF(COUNT(B16:M16)=0,"",AVERAGE(B16:M16))</f>
        <v>220</v>
      </c>
    </row>
    <row r="17" spans="1:15" x14ac:dyDescent="0.25">
      <c r="A17" s="5" t="str">
        <f>'Planejado'!A17</f>
        <v>Saúde</v>
      </c>
      <c r="B17" s="6">
        <v>250</v>
      </c>
      <c r="C17" s="6">
        <v>395</v>
      </c>
      <c r="D17" s="6">
        <v>250</v>
      </c>
      <c r="E17" s="6"/>
      <c r="F17" s="6"/>
      <c r="G17" s="6"/>
      <c r="H17" s="6"/>
      <c r="I17" s="6"/>
      <c r="J17" s="6"/>
      <c r="K17" s="6"/>
      <c r="L17" s="6"/>
      <c r="M17" s="6"/>
      <c r="N17" s="7">
        <f>SUM(B17:M17)</f>
        <v>895</v>
      </c>
      <c r="O17" s="8">
        <f>IF(COUNT(B17:M17)=0,"",AVERAGE(B17:M17))</f>
        <v>298.33333333</v>
      </c>
    </row>
    <row r="18" spans="1:15" x14ac:dyDescent="0.25">
      <c r="A18" s="5" t="str">
        <f>'Planejado'!A18</f>
        <v>Educação e material escolar</v>
      </c>
      <c r="B18" s="6">
        <v>100</v>
      </c>
      <c r="C18" s="6">
        <v>520</v>
      </c>
      <c r="D18" s="6">
        <v>100</v>
      </c>
      <c r="E18" s="6"/>
      <c r="F18" s="6"/>
      <c r="G18" s="6"/>
      <c r="H18" s="6"/>
      <c r="I18" s="6"/>
      <c r="J18" s="6"/>
      <c r="K18" s="6"/>
      <c r="L18" s="6"/>
      <c r="M18" s="6"/>
      <c r="N18" s="7">
        <f>SUM(B18:M18)</f>
        <v>720</v>
      </c>
      <c r="O18" s="8">
        <f>IF(COUNT(B18:M18)=0,"",AVERAGE(B18:M18))</f>
        <v>240</v>
      </c>
    </row>
    <row r="19" spans="1:15" x14ac:dyDescent="0.25">
      <c r="A19" s="5" t="str">
        <f>'Planejado'!A19</f>
        <v>Roupas</v>
      </c>
      <c r="B19" s="6">
        <v>140</v>
      </c>
      <c r="C19" s="6">
        <v>60</v>
      </c>
      <c r="D19" s="6">
        <v>95</v>
      </c>
      <c r="E19" s="6"/>
      <c r="F19" s="6"/>
      <c r="G19" s="6"/>
      <c r="H19" s="6"/>
      <c r="I19" s="6"/>
      <c r="J19" s="6"/>
      <c r="K19" s="6"/>
      <c r="L19" s="6"/>
      <c r="M19" s="6"/>
      <c r="N19" s="7">
        <f>SUM(B19:M19)</f>
        <v>295</v>
      </c>
      <c r="O19" s="8">
        <f>IF(COUNT(B19:M19)=0,"",AVERAGE(B19:M19))</f>
        <v>98.333333333</v>
      </c>
    </row>
    <row r="20" spans="1:15" x14ac:dyDescent="0.25">
      <c r="A20" s="5" t="str">
        <f>'Planejado'!A20</f>
        <v>Lazer e restaurantes</v>
      </c>
      <c r="B20" s="6">
        <v>318</v>
      </c>
      <c r="C20" s="6">
        <v>236</v>
      </c>
      <c r="D20" s="6">
        <v>262</v>
      </c>
      <c r="E20" s="6"/>
      <c r="F20" s="6"/>
      <c r="G20" s="6"/>
      <c r="H20" s="6"/>
      <c r="I20" s="6"/>
      <c r="J20" s="6"/>
      <c r="K20" s="6"/>
      <c r="L20" s="6"/>
      <c r="M20" s="6"/>
      <c r="N20" s="7">
        <f>SUM(B20:M20)</f>
        <v>816</v>
      </c>
      <c r="O20" s="8">
        <f>IF(COUNT(B20:M20)=0,"",AVERAGE(B20:M20))</f>
        <v>272</v>
      </c>
    </row>
    <row r="21" spans="1:15" x14ac:dyDescent="0.25">
      <c r="A21" s="5" t="str">
        <f>'Planejado'!A21</f>
        <v>Viagens e presentes</v>
      </c>
      <c r="B21" s="6">
        <v>0</v>
      </c>
      <c r="C21" s="6">
        <v>40</v>
      </c>
      <c r="D21" s="6">
        <v>35</v>
      </c>
      <c r="E21" s="6"/>
      <c r="F21" s="6"/>
      <c r="G21" s="6"/>
      <c r="H21" s="6"/>
      <c r="I21" s="6"/>
      <c r="J21" s="6"/>
      <c r="K21" s="6"/>
      <c r="L21" s="6"/>
      <c r="M21" s="6"/>
      <c r="N21" s="7">
        <f>SUM(B21:M21)</f>
        <v>75</v>
      </c>
      <c r="O21" s="8">
        <f>IF(COUNT(B21:M21)=0,"",AVERAGE(B21:M21))</f>
        <v>25</v>
      </c>
    </row>
    <row r="22" spans="1:15" x14ac:dyDescent="0.25">
      <c r="A22" s="5" t="str">
        <f>'Planejado'!A22</f>
        <v>Assinaturas</v>
      </c>
      <c r="B22" s="6">
        <v>60</v>
      </c>
      <c r="C22" s="6">
        <v>60</v>
      </c>
      <c r="D22" s="6">
        <v>75</v>
      </c>
      <c r="E22" s="6"/>
      <c r="F22" s="6"/>
      <c r="G22" s="6"/>
      <c r="H22" s="6"/>
      <c r="I22" s="6"/>
      <c r="J22" s="6"/>
      <c r="K22" s="6"/>
      <c r="L22" s="6"/>
      <c r="M22" s="6"/>
      <c r="N22" s="7">
        <f>SUM(B22:M22)</f>
        <v>195</v>
      </c>
      <c r="O22" s="8">
        <f>IF(COUNT(B22:M22)=0,"",AVERAGE(B22:M22))</f>
        <v>65</v>
      </c>
    </row>
    <row r="23" spans="1:15" x14ac:dyDescent="0.25">
      <c r="A23" s="5" t="str">
        <f>'Planejado'!A23</f>
        <v>Dívidas e parcelas</v>
      </c>
      <c r="B23" s="6">
        <v>300</v>
      </c>
      <c r="C23" s="6">
        <v>300</v>
      </c>
      <c r="D23" s="6">
        <v>300</v>
      </c>
      <c r="E23" s="6"/>
      <c r="F23" s="6"/>
      <c r="G23" s="6"/>
      <c r="H23" s="6"/>
      <c r="I23" s="6"/>
      <c r="J23" s="6"/>
      <c r="K23" s="6"/>
      <c r="L23" s="6"/>
      <c r="M23" s="6"/>
      <c r="N23" s="7">
        <f>SUM(B23:M23)</f>
        <v>900</v>
      </c>
      <c r="O23" s="8">
        <f>IF(COUNT(B23:M23)=0,"",AVERAGE(B23:M23))</f>
        <v>300</v>
      </c>
    </row>
    <row r="24" spans="1:15" x14ac:dyDescent="0.25">
      <c r="A24" s="11" t="str">
        <f>'Planejado'!A24</f>
        <v>Poupança / investimentos</v>
      </c>
      <c r="B24" s="6">
        <v>0</v>
      </c>
      <c r="C24" s="6">
        <v>0</v>
      </c>
      <c r="D24" s="6">
        <v>300</v>
      </c>
      <c r="E24" s="6"/>
      <c r="F24" s="6"/>
      <c r="G24" s="6"/>
      <c r="H24" s="6"/>
      <c r="I24" s="6"/>
      <c r="J24" s="6"/>
      <c r="K24" s="6"/>
      <c r="L24" s="6"/>
      <c r="M24" s="6"/>
      <c r="N24" s="7">
        <f>SUM(B24:M24)</f>
        <v>300</v>
      </c>
      <c r="O24" s="8">
        <f>IF(COUNT(B24:M24)=0,"",AVERAGE(B24:M24))</f>
        <v>100</v>
      </c>
    </row>
    <row r="25" spans="1:15" x14ac:dyDescent="0.25">
      <c r="A25" s="5" t="str">
        <f>'Planejado'!A25</f>
        <v>Outros</v>
      </c>
      <c r="B25" s="6">
        <v>96</v>
      </c>
      <c r="C25" s="6">
        <v>54</v>
      </c>
      <c r="D25" s="6">
        <v>88</v>
      </c>
      <c r="E25" s="6"/>
      <c r="F25" s="6"/>
      <c r="G25" s="6"/>
      <c r="H25" s="6"/>
      <c r="I25" s="6"/>
      <c r="J25" s="6"/>
      <c r="K25" s="6"/>
      <c r="L25" s="6"/>
      <c r="M25" s="6"/>
      <c r="N25" s="7">
        <f>SUM(B25:M25)</f>
        <v>238</v>
      </c>
      <c r="O25" s="8">
        <f>IF(COUNT(B25:M25)=0,"",AVERAGE(B25:M25))</f>
        <v>79.333333333</v>
      </c>
    </row>
    <row r="26" spans="1:15" x14ac:dyDescent="0.25">
      <c r="A26" s="9" t="s">
        <v>38</v>
      </c>
      <c r="B26" s="10">
        <f>IF(COUNT(B5:B7,B11:B25)=0,"",SUM(B11:B25))</f>
        <v>4736</v>
      </c>
      <c r="C26" s="10">
        <f>IF(COUNT(C5:C7,C11:C25)=0,"",SUM(C11:C25))</f>
        <v>5046</v>
      </c>
      <c r="D26" s="10">
        <f>IF(COUNT(D5:D7,D11:D25)=0,"",SUM(D11:D25))</f>
        <v>4961</v>
      </c>
      <c r="E26" s="10" t="str">
        <f>IF(COUNT(E5:E7,E11:E25)=0,"",SUM(E11:E25))</f>
        <v/>
      </c>
      <c r="F26" s="10" t="str">
        <f>IF(COUNT(F5:F7,F11:F25)=0,"",SUM(F11:F25))</f>
        <v/>
      </c>
      <c r="G26" s="10" t="str">
        <f>IF(COUNT(G5:G7,G11:G25)=0,"",SUM(G11:G25))</f>
        <v/>
      </c>
      <c r="H26" s="10" t="str">
        <f>IF(COUNT(H5:H7,H11:H25)=0,"",SUM(H11:H25))</f>
        <v/>
      </c>
      <c r="I26" s="10" t="str">
        <f>IF(COUNT(I5:I7,I11:I25)=0,"",SUM(I11:I25))</f>
        <v/>
      </c>
      <c r="J26" s="10" t="str">
        <f>IF(COUNT(J5:J7,J11:J25)=0,"",SUM(J11:J25))</f>
        <v/>
      </c>
      <c r="K26" s="10" t="str">
        <f>IF(COUNT(K5:K7,K11:K25)=0,"",SUM(K11:K25))</f>
        <v/>
      </c>
      <c r="L26" s="10" t="str">
        <f>IF(COUNT(L5:L7,L11:L25)=0,"",SUM(L11:L25))</f>
        <v/>
      </c>
      <c r="M26" s="10" t="str">
        <f>IF(COUNT(M5:M7,M11:M25)=0,"",SUM(M11:M25))</f>
        <v/>
      </c>
      <c r="N26" s="10">
        <f>SUM(B26:M26)</f>
        <v>14743</v>
      </c>
      <c r="O26" s="10">
        <f>IF(COUNT(B26:M26)=0,"",AVERAGE(B26:M26))</f>
        <v>4914.3333333</v>
      </c>
    </row>
    <row r="28" spans="1:15" x14ac:dyDescent="0.25">
      <c r="A28" s="12" t="s">
        <v>39</v>
      </c>
      <c r="B28" s="13">
        <f>IF(B8="","",B8-B26)</f>
        <v>264</v>
      </c>
      <c r="C28" s="13">
        <f>IF(C8="","",C8-C26)</f>
        <v>404</v>
      </c>
      <c r="D28" s="13">
        <f>IF(D8="","",D8-D26)</f>
        <v>39</v>
      </c>
      <c r="E28" s="13" t="str">
        <f>IF(E8="","",E8-E26)</f>
        <v/>
      </c>
      <c r="F28" s="13" t="str">
        <f>IF(F8="","",F8-F26)</f>
        <v/>
      </c>
      <c r="G28" s="13" t="str">
        <f>IF(G8="","",G8-G26)</f>
        <v/>
      </c>
      <c r="H28" s="13" t="str">
        <f>IF(H8="","",H8-H26)</f>
        <v/>
      </c>
      <c r="I28" s="13" t="str">
        <f>IF(I8="","",I8-I26)</f>
        <v/>
      </c>
      <c r="J28" s="13" t="str">
        <f>IF(J8="","",J8-J26)</f>
        <v/>
      </c>
      <c r="K28" s="13" t="str">
        <f>IF(K8="","",K8-K26)</f>
        <v/>
      </c>
      <c r="L28" s="13" t="str">
        <f>IF(L8="","",L8-L26)</f>
        <v/>
      </c>
      <c r="M28" s="13" t="str">
        <f>IF(M8="","",M8-M26)</f>
        <v/>
      </c>
      <c r="N28" s="13">
        <f>SUM(B28:M28)</f>
        <v>707</v>
      </c>
      <c r="O28" s="13">
        <f>IF(COUNT(B28:M28)=0,"",AVERAGE(B28:M28))</f>
        <v>235.66666667</v>
      </c>
    </row>
    <row r="29" spans="1:15" x14ac:dyDescent="0.25">
      <c r="A29" s="12" t="s">
        <v>40</v>
      </c>
      <c r="B29" s="13">
        <f>IF(B8="","",B24+B28)</f>
        <v>264</v>
      </c>
      <c r="C29" s="13">
        <f>IF(C8="","",C24+C28)</f>
        <v>404</v>
      </c>
      <c r="D29" s="13">
        <f>IF(D8="","",D24+D28)</f>
        <v>339</v>
      </c>
      <c r="E29" s="13" t="str">
        <f>IF(E8="","",E24+E28)</f>
        <v/>
      </c>
      <c r="F29" s="13" t="str">
        <f>IF(F8="","",F24+F28)</f>
        <v/>
      </c>
      <c r="G29" s="13" t="str">
        <f>IF(G8="","",G24+G28)</f>
        <v/>
      </c>
      <c r="H29" s="13" t="str">
        <f>IF(H8="","",H24+H28)</f>
        <v/>
      </c>
      <c r="I29" s="13" t="str">
        <f>IF(I8="","",I24+I28)</f>
        <v/>
      </c>
      <c r="J29" s="13" t="str">
        <f>IF(J8="","",J24+J28)</f>
        <v/>
      </c>
      <c r="K29" s="13" t="str">
        <f>IF(K8="","",K24+K28)</f>
        <v/>
      </c>
      <c r="L29" s="13" t="str">
        <f>IF(L8="","",L24+L28)</f>
        <v/>
      </c>
      <c r="M29" s="13" t="str">
        <f>IF(M8="","",M24+M28)</f>
        <v/>
      </c>
      <c r="N29" s="13">
        <f>SUM(B29:M29)</f>
        <v>1007</v>
      </c>
      <c r="O29" s="13">
        <f>IF(COUNT(B29:M29)=0,"",AVERAGE(B29:M29))</f>
        <v>335.66666667</v>
      </c>
    </row>
    <row r="30" spans="1:15" x14ac:dyDescent="0.25">
      <c r="A30" s="12" t="s">
        <v>41</v>
      </c>
      <c r="B30" s="14">
        <f>IF(N(B8)=0,"",B29/B8)</f>
        <v>0.0528</v>
      </c>
      <c r="C30" s="14">
        <f>IF(N(C8)=0,"",C29/C8)</f>
        <v>0.074128440367</v>
      </c>
      <c r="D30" s="14">
        <f>IF(N(D8)=0,"",D29/D8)</f>
        <v>0.0678</v>
      </c>
      <c r="E30" s="14" t="str">
        <f>IF(N(E8)=0,"",E29/E8)</f>
        <v/>
      </c>
      <c r="F30" s="14" t="str">
        <f>IF(N(F8)=0,"",F29/F8)</f>
        <v/>
      </c>
      <c r="G30" s="14" t="str">
        <f>IF(N(G8)=0,"",G29/G8)</f>
        <v/>
      </c>
      <c r="H30" s="14" t="str">
        <f>IF(N(H8)=0,"",H29/H8)</f>
        <v/>
      </c>
      <c r="I30" s="14" t="str">
        <f>IF(N(I8)=0,"",I29/I8)</f>
        <v/>
      </c>
      <c r="J30" s="14" t="str">
        <f>IF(N(J8)=0,"",J29/J8)</f>
        <v/>
      </c>
      <c r="K30" s="14" t="str">
        <f>IF(N(K8)=0,"",K29/K8)</f>
        <v/>
      </c>
      <c r="L30" s="14" t="str">
        <f>IF(N(L8)=0,"",L29/L8)</f>
        <v/>
      </c>
      <c r="M30" s="14" t="str">
        <f>IF(N(M8)=0,"",M29/M8)</f>
        <v/>
      </c>
      <c r="N30" s="14">
        <f>IF(N(N8)=0,"",N29/N8)</f>
        <v>0.065177993528</v>
      </c>
      <c r="O30" s="14">
        <f>IF(N(O8)=0,"",O29/O8)</f>
        <v>0.065177993528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N3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" customWidth="1"/>
    <col min="14" max="14" width="15" customWidth="1"/>
    <col min="15" max="15" width="4" customWidth="1"/>
  </cols>
  <sheetData>
    <row r="1" spans="1:1" x14ac:dyDescent="0.25">
      <c r="A1" s="1" t="s">
        <v>44</v>
      </c>
    </row>
    <row r="2" spans="1:1" x14ac:dyDescent="0.25">
      <c r="A2" s="2" t="s">
        <v>45</v>
      </c>
    </row>
    <row r="3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46</v>
      </c>
    </row>
    <row r="4" spans="1:1" x14ac:dyDescent="0.25">
      <c r="A4" s="4" t="s">
        <v>17</v>
      </c>
    </row>
    <row r="5" spans="1:14" x14ac:dyDescent="0.25">
      <c r="A5" s="5" t="str">
        <f>'Planejado'!A5</f>
        <v>Salário (líquido)</v>
      </c>
      <c r="B5" s="15">
        <f>IF(COUNT('Realizado'!B5)=0,"",'Realizado'!B5-'Planejado'!B5)</f>
        <v>0</v>
      </c>
      <c r="C5" s="15">
        <f>IF(COUNT('Realizado'!C5)=0,"",'Realizado'!C5-'Planejado'!C5)</f>
        <v>0</v>
      </c>
      <c r="D5" s="15">
        <f>IF(COUNT('Realizado'!D5)=0,"",'Realizado'!D5-'Planejado'!D5)</f>
        <v>0</v>
      </c>
      <c r="E5" s="15" t="str">
        <f>IF(COUNT('Realizado'!E5)=0,"",'Realizado'!E5-'Planejado'!E5)</f>
        <v/>
      </c>
      <c r="F5" s="15" t="str">
        <f>IF(COUNT('Realizado'!F5)=0,"",'Realizado'!F5-'Planejado'!F5)</f>
        <v/>
      </c>
      <c r="G5" s="15" t="str">
        <f>IF(COUNT('Realizado'!G5)=0,"",'Realizado'!G5-'Planejado'!G5)</f>
        <v/>
      </c>
      <c r="H5" s="15" t="str">
        <f>IF(COUNT('Realizado'!H5)=0,"",'Realizado'!H5-'Planejado'!H5)</f>
        <v/>
      </c>
      <c r="I5" s="15" t="str">
        <f>IF(COUNT('Realizado'!I5)=0,"",'Realizado'!I5-'Planejado'!I5)</f>
        <v/>
      </c>
      <c r="J5" s="15" t="str">
        <f>IF(COUNT('Realizado'!J5)=0,"",'Realizado'!J5-'Planejado'!J5)</f>
        <v/>
      </c>
      <c r="K5" s="15" t="str">
        <f>IF(COUNT('Realizado'!K5)=0,"",'Realizado'!K5-'Planejado'!K5)</f>
        <v/>
      </c>
      <c r="L5" s="15" t="str">
        <f>IF(COUNT('Realizado'!L5)=0,"",'Realizado'!L5-'Planejado'!L5)</f>
        <v/>
      </c>
      <c r="M5" s="15" t="str">
        <f>IF(COUNT('Realizado'!M5)=0,"",'Realizado'!M5-'Planejado'!M5)</f>
        <v/>
      </c>
      <c r="N5" s="16">
        <f>SUM(B5:M5)</f>
        <v>0</v>
      </c>
    </row>
    <row r="6" spans="1:14" x14ac:dyDescent="0.25">
      <c r="A6" s="5" t="str">
        <f>'Planejado'!A6</f>
        <v>Renda extra</v>
      </c>
      <c r="B6" s="15">
        <f>IF(COUNT('Realizado'!B6)=0,"",'Realizado'!B6-'Planejado'!B6)</f>
        <v>0</v>
      </c>
      <c r="C6" s="15">
        <f>IF(COUNT('Realizado'!C6)=0,"",'Realizado'!C6-'Planejado'!C6)</f>
        <v>450</v>
      </c>
      <c r="D6" s="15">
        <f>IF(COUNT('Realizado'!D6)=0,"",'Realizado'!D6-'Planejado'!D6)</f>
        <v>0</v>
      </c>
      <c r="E6" s="15" t="str">
        <f>IF(COUNT('Realizado'!E6)=0,"",'Realizado'!E6-'Planejado'!E6)</f>
        <v/>
      </c>
      <c r="F6" s="15" t="str">
        <f>IF(COUNT('Realizado'!F6)=0,"",'Realizado'!F6-'Planejado'!F6)</f>
        <v/>
      </c>
      <c r="G6" s="15" t="str">
        <f>IF(COUNT('Realizado'!G6)=0,"",'Realizado'!G6-'Planejado'!G6)</f>
        <v/>
      </c>
      <c r="H6" s="15" t="str">
        <f>IF(COUNT('Realizado'!H6)=0,"",'Realizado'!H6-'Planejado'!H6)</f>
        <v/>
      </c>
      <c r="I6" s="15" t="str">
        <f>IF(COUNT('Realizado'!I6)=0,"",'Realizado'!I6-'Planejado'!I6)</f>
        <v/>
      </c>
      <c r="J6" s="15" t="str">
        <f>IF(COUNT('Realizado'!J6)=0,"",'Realizado'!J6-'Planejado'!J6)</f>
        <v/>
      </c>
      <c r="K6" s="15" t="str">
        <f>IF(COUNT('Realizado'!K6)=0,"",'Realizado'!K6-'Planejado'!K6)</f>
        <v/>
      </c>
      <c r="L6" s="15" t="str">
        <f>IF(COUNT('Realizado'!L6)=0,"",'Realizado'!L6-'Planejado'!L6)</f>
        <v/>
      </c>
      <c r="M6" s="15" t="str">
        <f>IF(COUNT('Realizado'!M6)=0,"",'Realizado'!M6-'Planejado'!M6)</f>
        <v/>
      </c>
      <c r="N6" s="16">
        <f>SUM(B6:M6)</f>
        <v>450</v>
      </c>
    </row>
    <row r="7" spans="1:14" x14ac:dyDescent="0.25">
      <c r="A7" s="5" t="str">
        <f>'Planejado'!A7</f>
        <v>13º salário</v>
      </c>
      <c r="B7" s="15">
        <f>IF(COUNT('Realizado'!B7)=0,"",'Realizado'!B7-'Planejado'!B7)</f>
        <v>0</v>
      </c>
      <c r="C7" s="15">
        <f>IF(COUNT('Realizado'!C7)=0,"",'Realizado'!C7-'Planejado'!C7)</f>
        <v>0</v>
      </c>
      <c r="D7" s="15">
        <f>IF(COUNT('Realizado'!D7)=0,"",'Realizado'!D7-'Planejado'!D7)</f>
        <v>0</v>
      </c>
      <c r="E7" s="15" t="str">
        <f>IF(COUNT('Realizado'!E7)=0,"",'Realizado'!E7-'Planejado'!E7)</f>
        <v/>
      </c>
      <c r="F7" s="15" t="str">
        <f>IF(COUNT('Realizado'!F7)=0,"",'Realizado'!F7-'Planejado'!F7)</f>
        <v/>
      </c>
      <c r="G7" s="15" t="str">
        <f>IF(COUNT('Realizado'!G7)=0,"",'Realizado'!G7-'Planejado'!G7)</f>
        <v/>
      </c>
      <c r="H7" s="15" t="str">
        <f>IF(COUNT('Realizado'!H7)=0,"",'Realizado'!H7-'Planejado'!H7)</f>
        <v/>
      </c>
      <c r="I7" s="15" t="str">
        <f>IF(COUNT('Realizado'!I7)=0,"",'Realizado'!I7-'Planejado'!I7)</f>
        <v/>
      </c>
      <c r="J7" s="15" t="str">
        <f>IF(COUNT('Realizado'!J7)=0,"",'Realizado'!J7-'Planejado'!J7)</f>
        <v/>
      </c>
      <c r="K7" s="15" t="str">
        <f>IF(COUNT('Realizado'!K7)=0,"",'Realizado'!K7-'Planejado'!K7)</f>
        <v/>
      </c>
      <c r="L7" s="15" t="str">
        <f>IF(COUNT('Realizado'!L7)=0,"",'Realizado'!L7-'Planejado'!L7)</f>
        <v/>
      </c>
      <c r="M7" s="15" t="str">
        <f>IF(COUNT('Realizado'!M7)=0,"",'Realizado'!M7-'Planejado'!M7)</f>
        <v/>
      </c>
      <c r="N7" s="16">
        <f>SUM(B7:M7)</f>
        <v>0</v>
      </c>
    </row>
    <row r="8" spans="1:14" x14ac:dyDescent="0.25">
      <c r="A8" s="9" t="s">
        <v>21</v>
      </c>
      <c r="B8" s="16">
        <f>IF('Realizado'!B8="","",'Realizado'!B8-'Planejado'!B8)</f>
        <v>0</v>
      </c>
      <c r="C8" s="16">
        <f>IF('Realizado'!C8="","",'Realizado'!C8-'Planejado'!C8)</f>
        <v>450</v>
      </c>
      <c r="D8" s="16">
        <f>IF('Realizado'!D8="","",'Realizado'!D8-'Planejado'!D8)</f>
        <v>0</v>
      </c>
      <c r="E8" s="16" t="str">
        <f>IF('Realizado'!E8="","",'Realizado'!E8-'Planejado'!E8)</f>
        <v/>
      </c>
      <c r="F8" s="16" t="str">
        <f>IF('Realizado'!F8="","",'Realizado'!F8-'Planejado'!F8)</f>
        <v/>
      </c>
      <c r="G8" s="16" t="str">
        <f>IF('Realizado'!G8="","",'Realizado'!G8-'Planejado'!G8)</f>
        <v/>
      </c>
      <c r="H8" s="16" t="str">
        <f>IF('Realizado'!H8="","",'Realizado'!H8-'Planejado'!H8)</f>
        <v/>
      </c>
      <c r="I8" s="16" t="str">
        <f>IF('Realizado'!I8="","",'Realizado'!I8-'Planejado'!I8)</f>
        <v/>
      </c>
      <c r="J8" s="16" t="str">
        <f>IF('Realizado'!J8="","",'Realizado'!J8-'Planejado'!J8)</f>
        <v/>
      </c>
      <c r="K8" s="16" t="str">
        <f>IF('Realizado'!K8="","",'Realizado'!K8-'Planejado'!K8)</f>
        <v/>
      </c>
      <c r="L8" s="16" t="str">
        <f>IF('Realizado'!L8="","",'Realizado'!L8-'Planejado'!L8)</f>
        <v/>
      </c>
      <c r="M8" s="16" t="str">
        <f>IF('Realizado'!M8="","",'Realizado'!M8-'Planejado'!M8)</f>
        <v/>
      </c>
      <c r="N8" s="16">
        <f>SUM(B8:M8)</f>
        <v>450</v>
      </c>
    </row>
    <row r="10" spans="1:1" x14ac:dyDescent="0.25">
      <c r="A10" s="4" t="s">
        <v>22</v>
      </c>
    </row>
    <row r="11" spans="1:14" x14ac:dyDescent="0.25">
      <c r="A11" s="5" t="str">
        <f>'Planejado'!A11</f>
        <v>Aluguel e condomínio</v>
      </c>
      <c r="B11" s="15">
        <f>IF(COUNT('Realizado'!B11)=0,"",'Planejado'!B11-'Realizado'!B11)</f>
        <v>0</v>
      </c>
      <c r="C11" s="15">
        <f>IF(COUNT('Realizado'!C11)=0,"",'Planejado'!C11-'Realizado'!C11)</f>
        <v>0</v>
      </c>
      <c r="D11" s="15">
        <f>IF(COUNT('Realizado'!D11)=0,"",'Planejado'!D11-'Realizado'!D11)</f>
        <v>0</v>
      </c>
      <c r="E11" s="15" t="str">
        <f>IF(COUNT('Realizado'!E11)=0,"",'Planejado'!E11-'Realizado'!E11)</f>
        <v/>
      </c>
      <c r="F11" s="15" t="str">
        <f>IF(COUNT('Realizado'!F11)=0,"",'Planejado'!F11-'Realizado'!F11)</f>
        <v/>
      </c>
      <c r="G11" s="15" t="str">
        <f>IF(COUNT('Realizado'!G11)=0,"",'Planejado'!G11-'Realizado'!G11)</f>
        <v/>
      </c>
      <c r="H11" s="15" t="str">
        <f>IF(COUNT('Realizado'!H11)=0,"",'Planejado'!H11-'Realizado'!H11)</f>
        <v/>
      </c>
      <c r="I11" s="15" t="str">
        <f>IF(COUNT('Realizado'!I11)=0,"",'Planejado'!I11-'Realizado'!I11)</f>
        <v/>
      </c>
      <c r="J11" s="15" t="str">
        <f>IF(COUNT('Realizado'!J11)=0,"",'Planejado'!J11-'Realizado'!J11)</f>
        <v/>
      </c>
      <c r="K11" s="15" t="str">
        <f>IF(COUNT('Realizado'!K11)=0,"",'Planejado'!K11-'Realizado'!K11)</f>
        <v/>
      </c>
      <c r="L11" s="15" t="str">
        <f>IF(COUNT('Realizado'!L11)=0,"",'Planejado'!L11-'Realizado'!L11)</f>
        <v/>
      </c>
      <c r="M11" s="15" t="str">
        <f>IF(COUNT('Realizado'!M11)=0,"",'Planejado'!M11-'Realizado'!M11)</f>
        <v/>
      </c>
      <c r="N11" s="16">
        <f>SUM(B11:M11)</f>
        <v>0</v>
      </c>
    </row>
    <row r="12" spans="1:14" x14ac:dyDescent="0.25">
      <c r="A12" s="5" t="str">
        <f>'Planejado'!A12</f>
        <v>Luz, água e gás</v>
      </c>
      <c r="B12" s="15">
        <f>IF(COUNT('Realizado'!B12)=0,"",'Planejado'!B12-'Realizado'!B12)</f>
        <v>-38</v>
      </c>
      <c r="C12" s="15">
        <f>IF(COUNT('Realizado'!C12)=0,"",'Planejado'!C12-'Realizado'!C12)</f>
        <v>-12</v>
      </c>
      <c r="D12" s="15">
        <f>IF(COUNT('Realizado'!D12)=0,"",'Planejado'!D12-'Realizado'!D12)</f>
        <v>-4</v>
      </c>
      <c r="E12" s="15" t="str">
        <f>IF(COUNT('Realizado'!E12)=0,"",'Planejado'!E12-'Realizado'!E12)</f>
        <v/>
      </c>
      <c r="F12" s="15" t="str">
        <f>IF(COUNT('Realizado'!F12)=0,"",'Planejado'!F12-'Realizado'!F12)</f>
        <v/>
      </c>
      <c r="G12" s="15" t="str">
        <f>IF(COUNT('Realizado'!G12)=0,"",'Planejado'!G12-'Realizado'!G12)</f>
        <v/>
      </c>
      <c r="H12" s="15" t="str">
        <f>IF(COUNT('Realizado'!H12)=0,"",'Planejado'!H12-'Realizado'!H12)</f>
        <v/>
      </c>
      <c r="I12" s="15" t="str">
        <f>IF(COUNT('Realizado'!I12)=0,"",'Planejado'!I12-'Realizado'!I12)</f>
        <v/>
      </c>
      <c r="J12" s="15" t="str">
        <f>IF(COUNT('Realizado'!J12)=0,"",'Planejado'!J12-'Realizado'!J12)</f>
        <v/>
      </c>
      <c r="K12" s="15" t="str">
        <f>IF(COUNT('Realizado'!K12)=0,"",'Planejado'!K12-'Realizado'!K12)</f>
        <v/>
      </c>
      <c r="L12" s="15" t="str">
        <f>IF(COUNT('Realizado'!L12)=0,"",'Planejado'!L12-'Realizado'!L12)</f>
        <v/>
      </c>
      <c r="M12" s="15" t="str">
        <f>IF(COUNT('Realizado'!M12)=0,"",'Planejado'!M12-'Realizado'!M12)</f>
        <v/>
      </c>
      <c r="N12" s="16">
        <f>SUM(B12:M12)</f>
        <v>-54</v>
      </c>
    </row>
    <row r="13" spans="1:14" x14ac:dyDescent="0.25">
      <c r="A13" s="5" t="str">
        <f>'Planejado'!A13</f>
        <v>Internet e celular</v>
      </c>
      <c r="B13" s="15">
        <f>IF(COUNT('Realizado'!B13)=0,"",'Planejado'!B13-'Realizado'!B13)</f>
        <v>0</v>
      </c>
      <c r="C13" s="15">
        <f>IF(COUNT('Realizado'!C13)=0,"",'Planejado'!C13-'Realizado'!C13)</f>
        <v>0</v>
      </c>
      <c r="D13" s="15">
        <f>IF(COUNT('Realizado'!D13)=0,"",'Planejado'!D13-'Realizado'!D13)</f>
        <v>0</v>
      </c>
      <c r="E13" s="15" t="str">
        <f>IF(COUNT('Realizado'!E13)=0,"",'Planejado'!E13-'Realizado'!E13)</f>
        <v/>
      </c>
      <c r="F13" s="15" t="str">
        <f>IF(COUNT('Realizado'!F13)=0,"",'Planejado'!F13-'Realizado'!F13)</f>
        <v/>
      </c>
      <c r="G13" s="15" t="str">
        <f>IF(COUNT('Realizado'!G13)=0,"",'Planejado'!G13-'Realizado'!G13)</f>
        <v/>
      </c>
      <c r="H13" s="15" t="str">
        <f>IF(COUNT('Realizado'!H13)=0,"",'Planejado'!H13-'Realizado'!H13)</f>
        <v/>
      </c>
      <c r="I13" s="15" t="str">
        <f>IF(COUNT('Realizado'!I13)=0,"",'Planejado'!I13-'Realizado'!I13)</f>
        <v/>
      </c>
      <c r="J13" s="15" t="str">
        <f>IF(COUNT('Realizado'!J13)=0,"",'Planejado'!J13-'Realizado'!J13)</f>
        <v/>
      </c>
      <c r="K13" s="15" t="str">
        <f>IF(COUNT('Realizado'!K13)=0,"",'Planejado'!K13-'Realizado'!K13)</f>
        <v/>
      </c>
      <c r="L13" s="15" t="str">
        <f>IF(COUNT('Realizado'!L13)=0,"",'Planejado'!L13-'Realizado'!L13)</f>
        <v/>
      </c>
      <c r="M13" s="15" t="str">
        <f>IF(COUNT('Realizado'!M13)=0,"",'Planejado'!M13-'Realizado'!M13)</f>
        <v/>
      </c>
      <c r="N13" s="16">
        <f>SUM(B13:M13)</f>
        <v>0</v>
      </c>
    </row>
    <row r="14" spans="1:14" x14ac:dyDescent="0.25">
      <c r="A14" s="5" t="str">
        <f>'Planejado'!A14</f>
        <v>Mercado</v>
      </c>
      <c r="B14" s="15">
        <f>IF(COUNT('Realizado'!B14)=0,"",'Planejado'!B14-'Realizado'!B14)</f>
        <v>-62</v>
      </c>
      <c r="C14" s="15">
        <f>IF(COUNT('Realizado'!C14)=0,"",'Planejado'!C14-'Realizado'!C14)</f>
        <v>-18</v>
      </c>
      <c r="D14" s="15">
        <f>IF(COUNT('Realizado'!D14)=0,"",'Planejado'!D14-'Realizado'!D14)</f>
        <v>-84</v>
      </c>
      <c r="E14" s="15" t="str">
        <f>IF(COUNT('Realizado'!E14)=0,"",'Planejado'!E14-'Realizado'!E14)</f>
        <v/>
      </c>
      <c r="F14" s="15" t="str">
        <f>IF(COUNT('Realizado'!F14)=0,"",'Planejado'!F14-'Realizado'!F14)</f>
        <v/>
      </c>
      <c r="G14" s="15" t="str">
        <f>IF(COUNT('Realizado'!G14)=0,"",'Planejado'!G14-'Realizado'!G14)</f>
        <v/>
      </c>
      <c r="H14" s="15" t="str">
        <f>IF(COUNT('Realizado'!H14)=0,"",'Planejado'!H14-'Realizado'!H14)</f>
        <v/>
      </c>
      <c r="I14" s="15" t="str">
        <f>IF(COUNT('Realizado'!I14)=0,"",'Planejado'!I14-'Realizado'!I14)</f>
        <v/>
      </c>
      <c r="J14" s="15" t="str">
        <f>IF(COUNT('Realizado'!J14)=0,"",'Planejado'!J14-'Realizado'!J14)</f>
        <v/>
      </c>
      <c r="K14" s="15" t="str">
        <f>IF(COUNT('Realizado'!K14)=0,"",'Planejado'!K14-'Realizado'!K14)</f>
        <v/>
      </c>
      <c r="L14" s="15" t="str">
        <f>IF(COUNT('Realizado'!L14)=0,"",'Planejado'!L14-'Realizado'!L14)</f>
        <v/>
      </c>
      <c r="M14" s="15" t="str">
        <f>IF(COUNT('Realizado'!M14)=0,"",'Planejado'!M14-'Realizado'!M14)</f>
        <v/>
      </c>
      <c r="N14" s="16">
        <f>SUM(B14:M14)</f>
        <v>-164</v>
      </c>
    </row>
    <row r="15" spans="1:14" x14ac:dyDescent="0.25">
      <c r="A15" s="5" t="str">
        <f>'Planejado'!A15</f>
        <v>Transporte</v>
      </c>
      <c r="B15" s="15">
        <f>IF(COUNT('Realizado'!B15)=0,"",'Planejado'!B15-'Realizado'!B15)</f>
        <v>-12</v>
      </c>
      <c r="C15" s="15">
        <f>IF(COUNT('Realizado'!C15)=0,"",'Planejado'!C15-'Realizado'!C15)</f>
        <v>9</v>
      </c>
      <c r="D15" s="15">
        <f>IF(COUNT('Realizado'!D15)=0,"",'Planejado'!D15-'Realizado'!D15)</f>
        <v>-28</v>
      </c>
      <c r="E15" s="15" t="str">
        <f>IF(COUNT('Realizado'!E15)=0,"",'Planejado'!E15-'Realizado'!E15)</f>
        <v/>
      </c>
      <c r="F15" s="15" t="str">
        <f>IF(COUNT('Realizado'!F15)=0,"",'Planejado'!F15-'Realizado'!F15)</f>
        <v/>
      </c>
      <c r="G15" s="15" t="str">
        <f>IF(COUNT('Realizado'!G15)=0,"",'Planejado'!G15-'Realizado'!G15)</f>
        <v/>
      </c>
      <c r="H15" s="15" t="str">
        <f>IF(COUNT('Realizado'!H15)=0,"",'Planejado'!H15-'Realizado'!H15)</f>
        <v/>
      </c>
      <c r="I15" s="15" t="str">
        <f>IF(COUNT('Realizado'!I15)=0,"",'Planejado'!I15-'Realizado'!I15)</f>
        <v/>
      </c>
      <c r="J15" s="15" t="str">
        <f>IF(COUNT('Realizado'!J15)=0,"",'Planejado'!J15-'Realizado'!J15)</f>
        <v/>
      </c>
      <c r="K15" s="15" t="str">
        <f>IF(COUNT('Realizado'!K15)=0,"",'Planejado'!K15-'Realizado'!K15)</f>
        <v/>
      </c>
      <c r="L15" s="15" t="str">
        <f>IF(COUNT('Realizado'!L15)=0,"",'Planejado'!L15-'Realizado'!L15)</f>
        <v/>
      </c>
      <c r="M15" s="15" t="str">
        <f>IF(COUNT('Realizado'!M15)=0,"",'Planejado'!M15-'Realizado'!M15)</f>
        <v/>
      </c>
      <c r="N15" s="16">
        <f>SUM(B15:M15)</f>
        <v>-31</v>
      </c>
    </row>
    <row r="16" spans="1:14" x14ac:dyDescent="0.25">
      <c r="A16" s="5" t="str">
        <f>'Planejado'!A16</f>
        <v>IPVA e IPTU</v>
      </c>
      <c r="B16" s="15">
        <f>IF(COUNT('Realizado'!B16)=0,"",'Planejado'!B16-'Realizado'!B16)</f>
        <v>0</v>
      </c>
      <c r="C16" s="15">
        <f>IF(COUNT('Realizado'!C16)=0,"",'Planejado'!C16-'Realizado'!C16)</f>
        <v>0</v>
      </c>
      <c r="D16" s="15">
        <f>IF(COUNT('Realizado'!D16)=0,"",'Planejado'!D16-'Realizado'!D16)</f>
        <v>0</v>
      </c>
      <c r="E16" s="15" t="str">
        <f>IF(COUNT('Realizado'!E16)=0,"",'Planejado'!E16-'Realizado'!E16)</f>
        <v/>
      </c>
      <c r="F16" s="15" t="str">
        <f>IF(COUNT('Realizado'!F16)=0,"",'Planejado'!F16-'Realizado'!F16)</f>
        <v/>
      </c>
      <c r="G16" s="15" t="str">
        <f>IF(COUNT('Realizado'!G16)=0,"",'Planejado'!G16-'Realizado'!G16)</f>
        <v/>
      </c>
      <c r="H16" s="15" t="str">
        <f>IF(COUNT('Realizado'!H16)=0,"",'Planejado'!H16-'Realizado'!H16)</f>
        <v/>
      </c>
      <c r="I16" s="15" t="str">
        <f>IF(COUNT('Realizado'!I16)=0,"",'Planejado'!I16-'Realizado'!I16)</f>
        <v/>
      </c>
      <c r="J16" s="15" t="str">
        <f>IF(COUNT('Realizado'!J16)=0,"",'Planejado'!J16-'Realizado'!J16)</f>
        <v/>
      </c>
      <c r="K16" s="15" t="str">
        <f>IF(COUNT('Realizado'!K16)=0,"",'Planejado'!K16-'Realizado'!K16)</f>
        <v/>
      </c>
      <c r="L16" s="15" t="str">
        <f>IF(COUNT('Realizado'!L16)=0,"",'Planejado'!L16-'Realizado'!L16)</f>
        <v/>
      </c>
      <c r="M16" s="15" t="str">
        <f>IF(COUNT('Realizado'!M16)=0,"",'Planejado'!M16-'Realizado'!M16)</f>
        <v/>
      </c>
      <c r="N16" s="16">
        <f>SUM(B16:M16)</f>
        <v>0</v>
      </c>
    </row>
    <row r="17" spans="1:14" x14ac:dyDescent="0.25">
      <c r="A17" s="5" t="str">
        <f>'Planejado'!A17</f>
        <v>Saúde</v>
      </c>
      <c r="B17" s="15">
        <f>IF(COUNT('Realizado'!B17)=0,"",'Planejado'!B17-'Realizado'!B17)</f>
        <v>0</v>
      </c>
      <c r="C17" s="15">
        <f>IF(COUNT('Realizado'!C17)=0,"",'Planejado'!C17-'Realizado'!C17)</f>
        <v>-145</v>
      </c>
      <c r="D17" s="15">
        <f>IF(COUNT('Realizado'!D17)=0,"",'Planejado'!D17-'Realizado'!D17)</f>
        <v>0</v>
      </c>
      <c r="E17" s="15" t="str">
        <f>IF(COUNT('Realizado'!E17)=0,"",'Planejado'!E17-'Realizado'!E17)</f>
        <v/>
      </c>
      <c r="F17" s="15" t="str">
        <f>IF(COUNT('Realizado'!F17)=0,"",'Planejado'!F17-'Realizado'!F17)</f>
        <v/>
      </c>
      <c r="G17" s="15" t="str">
        <f>IF(COUNT('Realizado'!G17)=0,"",'Planejado'!G17-'Realizado'!G17)</f>
        <v/>
      </c>
      <c r="H17" s="15" t="str">
        <f>IF(COUNT('Realizado'!H17)=0,"",'Planejado'!H17-'Realizado'!H17)</f>
        <v/>
      </c>
      <c r="I17" s="15" t="str">
        <f>IF(COUNT('Realizado'!I17)=0,"",'Planejado'!I17-'Realizado'!I17)</f>
        <v/>
      </c>
      <c r="J17" s="15" t="str">
        <f>IF(COUNT('Realizado'!J17)=0,"",'Planejado'!J17-'Realizado'!J17)</f>
        <v/>
      </c>
      <c r="K17" s="15" t="str">
        <f>IF(COUNT('Realizado'!K17)=0,"",'Planejado'!K17-'Realizado'!K17)</f>
        <v/>
      </c>
      <c r="L17" s="15" t="str">
        <f>IF(COUNT('Realizado'!L17)=0,"",'Planejado'!L17-'Realizado'!L17)</f>
        <v/>
      </c>
      <c r="M17" s="15" t="str">
        <f>IF(COUNT('Realizado'!M17)=0,"",'Planejado'!M17-'Realizado'!M17)</f>
        <v/>
      </c>
      <c r="N17" s="16">
        <f>SUM(B17:M17)</f>
        <v>-145</v>
      </c>
    </row>
    <row r="18" spans="1:14" x14ac:dyDescent="0.25">
      <c r="A18" s="5" t="str">
        <f>'Planejado'!A18</f>
        <v>Educação e material escolar</v>
      </c>
      <c r="B18" s="15">
        <f>IF(COUNT('Realizado'!B18)=0,"",'Planejado'!B18-'Realizado'!B18)</f>
        <v>0</v>
      </c>
      <c r="C18" s="15">
        <f>IF(COUNT('Realizado'!C18)=0,"",'Planejado'!C18-'Realizado'!C18)</f>
        <v>-70</v>
      </c>
      <c r="D18" s="15">
        <f>IF(COUNT('Realizado'!D18)=0,"",'Planejado'!D18-'Realizado'!D18)</f>
        <v>0</v>
      </c>
      <c r="E18" s="15" t="str">
        <f>IF(COUNT('Realizado'!E18)=0,"",'Planejado'!E18-'Realizado'!E18)</f>
        <v/>
      </c>
      <c r="F18" s="15" t="str">
        <f>IF(COUNT('Realizado'!F18)=0,"",'Planejado'!F18-'Realizado'!F18)</f>
        <v/>
      </c>
      <c r="G18" s="15" t="str">
        <f>IF(COUNT('Realizado'!G18)=0,"",'Planejado'!G18-'Realizado'!G18)</f>
        <v/>
      </c>
      <c r="H18" s="15" t="str">
        <f>IF(COUNT('Realizado'!H18)=0,"",'Planejado'!H18-'Realizado'!H18)</f>
        <v/>
      </c>
      <c r="I18" s="15" t="str">
        <f>IF(COUNT('Realizado'!I18)=0,"",'Planejado'!I18-'Realizado'!I18)</f>
        <v/>
      </c>
      <c r="J18" s="15" t="str">
        <f>IF(COUNT('Realizado'!J18)=0,"",'Planejado'!J18-'Realizado'!J18)</f>
        <v/>
      </c>
      <c r="K18" s="15" t="str">
        <f>IF(COUNT('Realizado'!K18)=0,"",'Planejado'!K18-'Realizado'!K18)</f>
        <v/>
      </c>
      <c r="L18" s="15" t="str">
        <f>IF(COUNT('Realizado'!L18)=0,"",'Planejado'!L18-'Realizado'!L18)</f>
        <v/>
      </c>
      <c r="M18" s="15" t="str">
        <f>IF(COUNT('Realizado'!M18)=0,"",'Planejado'!M18-'Realizado'!M18)</f>
        <v/>
      </c>
      <c r="N18" s="16">
        <f>SUM(B18:M18)</f>
        <v>-70</v>
      </c>
    </row>
    <row r="19" spans="1:14" x14ac:dyDescent="0.25">
      <c r="A19" s="5" t="str">
        <f>'Planejado'!A19</f>
        <v>Roupas</v>
      </c>
      <c r="B19" s="15">
        <f>IF(COUNT('Realizado'!B19)=0,"",'Planejado'!B19-'Realizado'!B19)</f>
        <v>-40</v>
      </c>
      <c r="C19" s="15">
        <f>IF(COUNT('Realizado'!C19)=0,"",'Planejado'!C19-'Realizado'!C19)</f>
        <v>40</v>
      </c>
      <c r="D19" s="15">
        <f>IF(COUNT('Realizado'!D19)=0,"",'Planejado'!D19-'Realizado'!D19)</f>
        <v>5</v>
      </c>
      <c r="E19" s="15" t="str">
        <f>IF(COUNT('Realizado'!E19)=0,"",'Planejado'!E19-'Realizado'!E19)</f>
        <v/>
      </c>
      <c r="F19" s="15" t="str">
        <f>IF(COUNT('Realizado'!F19)=0,"",'Planejado'!F19-'Realizado'!F19)</f>
        <v/>
      </c>
      <c r="G19" s="15" t="str">
        <f>IF(COUNT('Realizado'!G19)=0,"",'Planejado'!G19-'Realizado'!G19)</f>
        <v/>
      </c>
      <c r="H19" s="15" t="str">
        <f>IF(COUNT('Realizado'!H19)=0,"",'Planejado'!H19-'Realizado'!H19)</f>
        <v/>
      </c>
      <c r="I19" s="15" t="str">
        <f>IF(COUNT('Realizado'!I19)=0,"",'Planejado'!I19-'Realizado'!I19)</f>
        <v/>
      </c>
      <c r="J19" s="15" t="str">
        <f>IF(COUNT('Realizado'!J19)=0,"",'Planejado'!J19-'Realizado'!J19)</f>
        <v/>
      </c>
      <c r="K19" s="15" t="str">
        <f>IF(COUNT('Realizado'!K19)=0,"",'Planejado'!K19-'Realizado'!K19)</f>
        <v/>
      </c>
      <c r="L19" s="15" t="str">
        <f>IF(COUNT('Realizado'!L19)=0,"",'Planejado'!L19-'Realizado'!L19)</f>
        <v/>
      </c>
      <c r="M19" s="15" t="str">
        <f>IF(COUNT('Realizado'!M19)=0,"",'Planejado'!M19-'Realizado'!M19)</f>
        <v/>
      </c>
      <c r="N19" s="16">
        <f>SUM(B19:M19)</f>
        <v>5</v>
      </c>
    </row>
    <row r="20" spans="1:14" x14ac:dyDescent="0.25">
      <c r="A20" s="5" t="str">
        <f>'Planejado'!A20</f>
        <v>Lazer e restaurantes</v>
      </c>
      <c r="B20" s="15">
        <f>IF(COUNT('Realizado'!B20)=0,"",'Planejado'!B20-'Realizado'!B20)</f>
        <v>-68</v>
      </c>
      <c r="C20" s="15">
        <f>IF(COUNT('Realizado'!C20)=0,"",'Planejado'!C20-'Realizado'!C20)</f>
        <v>14</v>
      </c>
      <c r="D20" s="15">
        <f>IF(COUNT('Realizado'!D20)=0,"",'Planejado'!D20-'Realizado'!D20)</f>
        <v>-12</v>
      </c>
      <c r="E20" s="15" t="str">
        <f>IF(COUNT('Realizado'!E20)=0,"",'Planejado'!E20-'Realizado'!E20)</f>
        <v/>
      </c>
      <c r="F20" s="15" t="str">
        <f>IF(COUNT('Realizado'!F20)=0,"",'Planejado'!F20-'Realizado'!F20)</f>
        <v/>
      </c>
      <c r="G20" s="15" t="str">
        <f>IF(COUNT('Realizado'!G20)=0,"",'Planejado'!G20-'Realizado'!G20)</f>
        <v/>
      </c>
      <c r="H20" s="15" t="str">
        <f>IF(COUNT('Realizado'!H20)=0,"",'Planejado'!H20-'Realizado'!H20)</f>
        <v/>
      </c>
      <c r="I20" s="15" t="str">
        <f>IF(COUNT('Realizado'!I20)=0,"",'Planejado'!I20-'Realizado'!I20)</f>
        <v/>
      </c>
      <c r="J20" s="15" t="str">
        <f>IF(COUNT('Realizado'!J20)=0,"",'Planejado'!J20-'Realizado'!J20)</f>
        <v/>
      </c>
      <c r="K20" s="15" t="str">
        <f>IF(COUNT('Realizado'!K20)=0,"",'Planejado'!K20-'Realizado'!K20)</f>
        <v/>
      </c>
      <c r="L20" s="15" t="str">
        <f>IF(COUNT('Realizado'!L20)=0,"",'Planejado'!L20-'Realizado'!L20)</f>
        <v/>
      </c>
      <c r="M20" s="15" t="str">
        <f>IF(COUNT('Realizado'!M20)=0,"",'Planejado'!M20-'Realizado'!M20)</f>
        <v/>
      </c>
      <c r="N20" s="16">
        <f>SUM(B20:M20)</f>
        <v>-66</v>
      </c>
    </row>
    <row r="21" spans="1:14" x14ac:dyDescent="0.25">
      <c r="A21" s="5" t="str">
        <f>'Planejado'!A21</f>
        <v>Viagens e presentes</v>
      </c>
      <c r="B21" s="15">
        <f>IF(COUNT('Realizado'!B21)=0,"",'Planejado'!B21-'Realizado'!B21)</f>
        <v>40</v>
      </c>
      <c r="C21" s="15">
        <f>IF(COUNT('Realizado'!C21)=0,"",'Planejado'!C21-'Realizado'!C21)</f>
        <v>0</v>
      </c>
      <c r="D21" s="15">
        <f>IF(COUNT('Realizado'!D21)=0,"",'Planejado'!D21-'Realizado'!D21)</f>
        <v>5</v>
      </c>
      <c r="E21" s="15" t="str">
        <f>IF(COUNT('Realizado'!E21)=0,"",'Planejado'!E21-'Realizado'!E21)</f>
        <v/>
      </c>
      <c r="F21" s="15" t="str">
        <f>IF(COUNT('Realizado'!F21)=0,"",'Planejado'!F21-'Realizado'!F21)</f>
        <v/>
      </c>
      <c r="G21" s="15" t="str">
        <f>IF(COUNT('Realizado'!G21)=0,"",'Planejado'!G21-'Realizado'!G21)</f>
        <v/>
      </c>
      <c r="H21" s="15" t="str">
        <f>IF(COUNT('Realizado'!H21)=0,"",'Planejado'!H21-'Realizado'!H21)</f>
        <v/>
      </c>
      <c r="I21" s="15" t="str">
        <f>IF(COUNT('Realizado'!I21)=0,"",'Planejado'!I21-'Realizado'!I21)</f>
        <v/>
      </c>
      <c r="J21" s="15" t="str">
        <f>IF(COUNT('Realizado'!J21)=0,"",'Planejado'!J21-'Realizado'!J21)</f>
        <v/>
      </c>
      <c r="K21" s="15" t="str">
        <f>IF(COUNT('Realizado'!K21)=0,"",'Planejado'!K21-'Realizado'!K21)</f>
        <v/>
      </c>
      <c r="L21" s="15" t="str">
        <f>IF(COUNT('Realizado'!L21)=0,"",'Planejado'!L21-'Realizado'!L21)</f>
        <v/>
      </c>
      <c r="M21" s="15" t="str">
        <f>IF(COUNT('Realizado'!M21)=0,"",'Planejado'!M21-'Realizado'!M21)</f>
        <v/>
      </c>
      <c r="N21" s="16">
        <f>SUM(B21:M21)</f>
        <v>45</v>
      </c>
    </row>
    <row r="22" spans="1:14" x14ac:dyDescent="0.25">
      <c r="A22" s="5" t="str">
        <f>'Planejado'!A22</f>
        <v>Assinaturas</v>
      </c>
      <c r="B22" s="15">
        <f>IF(COUNT('Realizado'!B22)=0,"",'Planejado'!B22-'Realizado'!B22)</f>
        <v>0</v>
      </c>
      <c r="C22" s="15">
        <f>IF(COUNT('Realizado'!C22)=0,"",'Planejado'!C22-'Realizado'!C22)</f>
        <v>0</v>
      </c>
      <c r="D22" s="15">
        <f>IF(COUNT('Realizado'!D22)=0,"",'Planejado'!D22-'Realizado'!D22)</f>
        <v>-15</v>
      </c>
      <c r="E22" s="15" t="str">
        <f>IF(COUNT('Realizado'!E22)=0,"",'Planejado'!E22-'Realizado'!E22)</f>
        <v/>
      </c>
      <c r="F22" s="15" t="str">
        <f>IF(COUNT('Realizado'!F22)=0,"",'Planejado'!F22-'Realizado'!F22)</f>
        <v/>
      </c>
      <c r="G22" s="15" t="str">
        <f>IF(COUNT('Realizado'!G22)=0,"",'Planejado'!G22-'Realizado'!G22)</f>
        <v/>
      </c>
      <c r="H22" s="15" t="str">
        <f>IF(COUNT('Realizado'!H22)=0,"",'Planejado'!H22-'Realizado'!H22)</f>
        <v/>
      </c>
      <c r="I22" s="15" t="str">
        <f>IF(COUNT('Realizado'!I22)=0,"",'Planejado'!I22-'Realizado'!I22)</f>
        <v/>
      </c>
      <c r="J22" s="15" t="str">
        <f>IF(COUNT('Realizado'!J22)=0,"",'Planejado'!J22-'Realizado'!J22)</f>
        <v/>
      </c>
      <c r="K22" s="15" t="str">
        <f>IF(COUNT('Realizado'!K22)=0,"",'Planejado'!K22-'Realizado'!K22)</f>
        <v/>
      </c>
      <c r="L22" s="15" t="str">
        <f>IF(COUNT('Realizado'!L22)=0,"",'Planejado'!L22-'Realizado'!L22)</f>
        <v/>
      </c>
      <c r="M22" s="15" t="str">
        <f>IF(COUNT('Realizado'!M22)=0,"",'Planejado'!M22-'Realizado'!M22)</f>
        <v/>
      </c>
      <c r="N22" s="16">
        <f>SUM(B22:M22)</f>
        <v>-15</v>
      </c>
    </row>
    <row r="23" spans="1:14" x14ac:dyDescent="0.25">
      <c r="A23" s="5" t="str">
        <f>'Planejado'!A23</f>
        <v>Dívidas e parcelas</v>
      </c>
      <c r="B23" s="15">
        <f>IF(COUNT('Realizado'!B23)=0,"",'Planejado'!B23-'Realizado'!B23)</f>
        <v>0</v>
      </c>
      <c r="C23" s="15">
        <f>IF(COUNT('Realizado'!C23)=0,"",'Planejado'!C23-'Realizado'!C23)</f>
        <v>0</v>
      </c>
      <c r="D23" s="15">
        <f>IF(COUNT('Realizado'!D23)=0,"",'Planejado'!D23-'Realizado'!D23)</f>
        <v>0</v>
      </c>
      <c r="E23" s="15" t="str">
        <f>IF(COUNT('Realizado'!E23)=0,"",'Planejado'!E23-'Realizado'!E23)</f>
        <v/>
      </c>
      <c r="F23" s="15" t="str">
        <f>IF(COUNT('Realizado'!F23)=0,"",'Planejado'!F23-'Realizado'!F23)</f>
        <v/>
      </c>
      <c r="G23" s="15" t="str">
        <f>IF(COUNT('Realizado'!G23)=0,"",'Planejado'!G23-'Realizado'!G23)</f>
        <v/>
      </c>
      <c r="H23" s="15" t="str">
        <f>IF(COUNT('Realizado'!H23)=0,"",'Planejado'!H23-'Realizado'!H23)</f>
        <v/>
      </c>
      <c r="I23" s="15" t="str">
        <f>IF(COUNT('Realizado'!I23)=0,"",'Planejado'!I23-'Realizado'!I23)</f>
        <v/>
      </c>
      <c r="J23" s="15" t="str">
        <f>IF(COUNT('Realizado'!J23)=0,"",'Planejado'!J23-'Realizado'!J23)</f>
        <v/>
      </c>
      <c r="K23" s="15" t="str">
        <f>IF(COUNT('Realizado'!K23)=0,"",'Planejado'!K23-'Realizado'!K23)</f>
        <v/>
      </c>
      <c r="L23" s="15" t="str">
        <f>IF(COUNT('Realizado'!L23)=0,"",'Planejado'!L23-'Realizado'!L23)</f>
        <v/>
      </c>
      <c r="M23" s="15" t="str">
        <f>IF(COUNT('Realizado'!M23)=0,"",'Planejado'!M23-'Realizado'!M23)</f>
        <v/>
      </c>
      <c r="N23" s="16">
        <f>SUM(B23:M23)</f>
        <v>0</v>
      </c>
    </row>
    <row r="24" spans="1:14" x14ac:dyDescent="0.25">
      <c r="A24" s="11" t="str">
        <f>'Planejado'!A24</f>
        <v>Poupança / investimentos</v>
      </c>
      <c r="B24" s="15">
        <f>IF(COUNT('Realizado'!B24)=0,"",'Realizado'!B24-'Planejado'!B24)</f>
        <v>-150</v>
      </c>
      <c r="C24" s="15">
        <f>IF(COUNT('Realizado'!C24)=0,"",'Realizado'!C24-'Planejado'!C24)</f>
        <v>0</v>
      </c>
      <c r="D24" s="15">
        <f>IF(COUNT('Realizado'!D24)=0,"",'Realizado'!D24-'Planejado'!D24)</f>
        <v>-100</v>
      </c>
      <c r="E24" s="15" t="str">
        <f>IF(COUNT('Realizado'!E24)=0,"",'Realizado'!E24-'Planejado'!E24)</f>
        <v/>
      </c>
      <c r="F24" s="15" t="str">
        <f>IF(COUNT('Realizado'!F24)=0,"",'Realizado'!F24-'Planejado'!F24)</f>
        <v/>
      </c>
      <c r="G24" s="15" t="str">
        <f>IF(COUNT('Realizado'!G24)=0,"",'Realizado'!G24-'Planejado'!G24)</f>
        <v/>
      </c>
      <c r="H24" s="15" t="str">
        <f>IF(COUNT('Realizado'!H24)=0,"",'Realizado'!H24-'Planejado'!H24)</f>
        <v/>
      </c>
      <c r="I24" s="15" t="str">
        <f>IF(COUNT('Realizado'!I24)=0,"",'Realizado'!I24-'Planejado'!I24)</f>
        <v/>
      </c>
      <c r="J24" s="15" t="str">
        <f>IF(COUNT('Realizado'!J24)=0,"",'Realizado'!J24-'Planejado'!J24)</f>
        <v/>
      </c>
      <c r="K24" s="15" t="str">
        <f>IF(COUNT('Realizado'!K24)=0,"",'Realizado'!K24-'Planejado'!K24)</f>
        <v/>
      </c>
      <c r="L24" s="15" t="str">
        <f>IF(COUNT('Realizado'!L24)=0,"",'Realizado'!L24-'Planejado'!L24)</f>
        <v/>
      </c>
      <c r="M24" s="15" t="str">
        <f>IF(COUNT('Realizado'!M24)=0,"",'Realizado'!M24-'Planejado'!M24)</f>
        <v/>
      </c>
      <c r="N24" s="16">
        <f>SUM(B24:M24)</f>
        <v>-250</v>
      </c>
    </row>
    <row r="25" spans="1:14" x14ac:dyDescent="0.25">
      <c r="A25" s="5" t="str">
        <f>'Planejado'!A25</f>
        <v>Outros</v>
      </c>
      <c r="B25" s="15">
        <f>IF(COUNT('Realizado'!B25)=0,"",'Planejado'!B25-'Realizado'!B25)</f>
        <v>-16</v>
      </c>
      <c r="C25" s="15">
        <f>IF(COUNT('Realizado'!C25)=0,"",'Planejado'!C25-'Realizado'!C25)</f>
        <v>26</v>
      </c>
      <c r="D25" s="15">
        <f>IF(COUNT('Realizado'!D25)=0,"",'Planejado'!D25-'Realizado'!D25)</f>
        <v>-8</v>
      </c>
      <c r="E25" s="15" t="str">
        <f>IF(COUNT('Realizado'!E25)=0,"",'Planejado'!E25-'Realizado'!E25)</f>
        <v/>
      </c>
      <c r="F25" s="15" t="str">
        <f>IF(COUNT('Realizado'!F25)=0,"",'Planejado'!F25-'Realizado'!F25)</f>
        <v/>
      </c>
      <c r="G25" s="15" t="str">
        <f>IF(COUNT('Realizado'!G25)=0,"",'Planejado'!G25-'Realizado'!G25)</f>
        <v/>
      </c>
      <c r="H25" s="15" t="str">
        <f>IF(COUNT('Realizado'!H25)=0,"",'Planejado'!H25-'Realizado'!H25)</f>
        <v/>
      </c>
      <c r="I25" s="15" t="str">
        <f>IF(COUNT('Realizado'!I25)=0,"",'Planejado'!I25-'Realizado'!I25)</f>
        <v/>
      </c>
      <c r="J25" s="15" t="str">
        <f>IF(COUNT('Realizado'!J25)=0,"",'Planejado'!J25-'Realizado'!J25)</f>
        <v/>
      </c>
      <c r="K25" s="15" t="str">
        <f>IF(COUNT('Realizado'!K25)=0,"",'Planejado'!K25-'Realizado'!K25)</f>
        <v/>
      </c>
      <c r="L25" s="15" t="str">
        <f>IF(COUNT('Realizado'!L25)=0,"",'Planejado'!L25-'Realizado'!L25)</f>
        <v/>
      </c>
      <c r="M25" s="15" t="str">
        <f>IF(COUNT('Realizado'!M25)=0,"",'Planejado'!M25-'Realizado'!M25)</f>
        <v/>
      </c>
      <c r="N25" s="16">
        <f>SUM(B25:M25)</f>
        <v>2</v>
      </c>
    </row>
    <row r="26" spans="1:14" x14ac:dyDescent="0.25">
      <c r="A26" s="9" t="s">
        <v>38</v>
      </c>
      <c r="B26" s="16">
        <f>IF('Realizado'!B26="","",'Planejado'!B26-'Realizado'!B26)</f>
        <v>-46</v>
      </c>
      <c r="C26" s="16">
        <f>IF('Realizado'!C26="","",'Planejado'!C26-'Realizado'!C26)</f>
        <v>-156</v>
      </c>
      <c r="D26" s="16">
        <f>IF('Realizado'!D26="","",'Planejado'!D26-'Realizado'!D26)</f>
        <v>-41</v>
      </c>
      <c r="E26" s="16" t="str">
        <f>IF('Realizado'!E26="","",'Planejado'!E26-'Realizado'!E26)</f>
        <v/>
      </c>
      <c r="F26" s="16" t="str">
        <f>IF('Realizado'!F26="","",'Planejado'!F26-'Realizado'!F26)</f>
        <v/>
      </c>
      <c r="G26" s="16" t="str">
        <f>IF('Realizado'!G26="","",'Planejado'!G26-'Realizado'!G26)</f>
        <v/>
      </c>
      <c r="H26" s="16" t="str">
        <f>IF('Realizado'!H26="","",'Planejado'!H26-'Realizado'!H26)</f>
        <v/>
      </c>
      <c r="I26" s="16" t="str">
        <f>IF('Realizado'!I26="","",'Planejado'!I26-'Realizado'!I26)</f>
        <v/>
      </c>
      <c r="J26" s="16" t="str">
        <f>IF('Realizado'!J26="","",'Planejado'!J26-'Realizado'!J26)</f>
        <v/>
      </c>
      <c r="K26" s="16" t="str">
        <f>IF('Realizado'!K26="","",'Planejado'!K26-'Realizado'!K26)</f>
        <v/>
      </c>
      <c r="L26" s="16" t="str">
        <f>IF('Realizado'!L26="","",'Planejado'!L26-'Realizado'!L26)</f>
        <v/>
      </c>
      <c r="M26" s="16" t="str">
        <f>IF('Realizado'!M26="","",'Planejado'!M26-'Realizado'!M26)</f>
        <v/>
      </c>
      <c r="N26" s="16">
        <f>SUM(B26:M26)</f>
        <v>-243</v>
      </c>
    </row>
    <row r="28" spans="1:14" x14ac:dyDescent="0.25">
      <c r="A28" s="12" t="s">
        <v>39</v>
      </c>
      <c r="B28" s="17">
        <f>IF('Realizado'!B28="","",'Realizado'!B28-'Planejado'!B28)</f>
        <v>-46</v>
      </c>
      <c r="C28" s="17">
        <f>IF('Realizado'!C28="","",'Realizado'!C28-'Planejado'!C28)</f>
        <v>294</v>
      </c>
      <c r="D28" s="17">
        <f>IF('Realizado'!D28="","",'Realizado'!D28-'Planejado'!D28)</f>
        <v>-41</v>
      </c>
      <c r="E28" s="17" t="str">
        <f>IF('Realizado'!E28="","",'Realizado'!E28-'Planejado'!E28)</f>
        <v/>
      </c>
      <c r="F28" s="17" t="str">
        <f>IF('Realizado'!F28="","",'Realizado'!F28-'Planejado'!F28)</f>
        <v/>
      </c>
      <c r="G28" s="17" t="str">
        <f>IF('Realizado'!G28="","",'Realizado'!G28-'Planejado'!G28)</f>
        <v/>
      </c>
      <c r="H28" s="17" t="str">
        <f>IF('Realizado'!H28="","",'Realizado'!H28-'Planejado'!H28)</f>
        <v/>
      </c>
      <c r="I28" s="17" t="str">
        <f>IF('Realizado'!I28="","",'Realizado'!I28-'Planejado'!I28)</f>
        <v/>
      </c>
      <c r="J28" s="17" t="str">
        <f>IF('Realizado'!J28="","",'Realizado'!J28-'Planejado'!J28)</f>
        <v/>
      </c>
      <c r="K28" s="17" t="str">
        <f>IF('Realizado'!K28="","",'Realizado'!K28-'Planejado'!K28)</f>
        <v/>
      </c>
      <c r="L28" s="17" t="str">
        <f>IF('Realizado'!L28="","",'Realizado'!L28-'Planejado'!L28)</f>
        <v/>
      </c>
      <c r="M28" s="17" t="str">
        <f>IF('Realizado'!M28="","",'Realizado'!M28-'Planejado'!M28)</f>
        <v/>
      </c>
      <c r="N28" s="18">
        <f>SUM(B28:M28)</f>
        <v>207</v>
      </c>
    </row>
    <row r="29" spans="1:14" x14ac:dyDescent="0.25">
      <c r="A29" s="12" t="s">
        <v>40</v>
      </c>
      <c r="B29" s="17">
        <f>IF('Realizado'!B29="","",'Realizado'!B29-'Planejado'!B29)</f>
        <v>-196</v>
      </c>
      <c r="C29" s="17">
        <f>IF('Realizado'!C29="","",'Realizado'!C29-'Planejado'!C29)</f>
        <v>294</v>
      </c>
      <c r="D29" s="17">
        <f>IF('Realizado'!D29="","",'Realizado'!D29-'Planejado'!D29)</f>
        <v>-141</v>
      </c>
      <c r="E29" s="17" t="str">
        <f>IF('Realizado'!E29="","",'Realizado'!E29-'Planejado'!E29)</f>
        <v/>
      </c>
      <c r="F29" s="17" t="str">
        <f>IF('Realizado'!F29="","",'Realizado'!F29-'Planejado'!F29)</f>
        <v/>
      </c>
      <c r="G29" s="17" t="str">
        <f>IF('Realizado'!G29="","",'Realizado'!G29-'Planejado'!G29)</f>
        <v/>
      </c>
      <c r="H29" s="17" t="str">
        <f>IF('Realizado'!H29="","",'Realizado'!H29-'Planejado'!H29)</f>
        <v/>
      </c>
      <c r="I29" s="17" t="str">
        <f>IF('Realizado'!I29="","",'Realizado'!I29-'Planejado'!I29)</f>
        <v/>
      </c>
      <c r="J29" s="17" t="str">
        <f>IF('Realizado'!J29="","",'Realizado'!J29-'Planejado'!J29)</f>
        <v/>
      </c>
      <c r="K29" s="17" t="str">
        <f>IF('Realizado'!K29="","",'Realizado'!K29-'Planejado'!K29)</f>
        <v/>
      </c>
      <c r="L29" s="17" t="str">
        <f>IF('Realizado'!L29="","",'Realizado'!L29-'Planejado'!L29)</f>
        <v/>
      </c>
      <c r="M29" s="17" t="str">
        <f>IF('Realizado'!M29="","",'Realizado'!M29-'Planejado'!M29)</f>
        <v/>
      </c>
      <c r="N29" s="18">
        <f>SUM(B29:M29)</f>
        <v>-43</v>
      </c>
    </row>
    <row r="30" spans="1:13" x14ac:dyDescent="0.25">
      <c r="A30" s="12" t="s">
        <v>47</v>
      </c>
      <c r="B30" s="19">
        <f>IF(N('Realizado'!B8)=0,"",'Realizado'!B30-'Planejado'!B30)</f>
        <v>-0.0392</v>
      </c>
      <c r="C30" s="19">
        <f>IF(N('Realizado'!C8)=0,"",'Realizado'!C30-'Planejado'!C30)</f>
        <v>0.052128440367</v>
      </c>
      <c r="D30" s="19">
        <f>IF(N('Realizado'!D8)=0,"",'Realizado'!D30-'Planejado'!D30)</f>
        <v>-0.0282</v>
      </c>
      <c r="E30" s="19" t="str">
        <f>IF(N('Realizado'!E8)=0,"",'Realizado'!E30-'Planejado'!E30)</f>
        <v/>
      </c>
      <c r="F30" s="19" t="str">
        <f>IF(N('Realizado'!F8)=0,"",'Realizado'!F30-'Planejado'!F30)</f>
        <v/>
      </c>
      <c r="G30" s="19" t="str">
        <f>IF(N('Realizado'!G8)=0,"",'Realizado'!G30-'Planejado'!G30)</f>
        <v/>
      </c>
      <c r="H30" s="19" t="str">
        <f>IF(N('Realizado'!H8)=0,"",'Realizado'!H30-'Planejado'!H30)</f>
        <v/>
      </c>
      <c r="I30" s="19" t="str">
        <f>IF(N('Realizado'!I8)=0,"",'Realizado'!I30-'Planejado'!I30)</f>
        <v/>
      </c>
      <c r="J30" s="19" t="str">
        <f>IF(N('Realizado'!J8)=0,"",'Realizado'!J30-'Planejado'!J30)</f>
        <v/>
      </c>
      <c r="K30" s="19" t="str">
        <f>IF(N('Realizado'!K8)=0,"",'Realizado'!K30-'Planejado'!K30)</f>
        <v/>
      </c>
      <c r="L30" s="19" t="str">
        <f>IF(N('Realizado'!L8)=0,"",'Realizado'!L30-'Planejado'!L30)</f>
        <v/>
      </c>
      <c r="M30" s="19" t="str">
        <f>IF(N('Realizado'!M8)=0,"",'Realizado'!M30-'Planejado'!M30)</f>
        <v/>
      </c>
    </row>
  </sheetData>
  <conditionalFormatting sqref="B5:N30">
    <cfRule type="cellIs" dxfId="0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0" t="s">
        <v>48</v>
      </c>
    </row>
    <row r="2" spans="1:1" x14ac:dyDescent="0.25">
      <c r="A2" s="21" t="s">
        <v>49</v>
      </c>
    </row>
    <row r="3" spans="1:1" x14ac:dyDescent="0.25">
      <c r="A3" s="21" t="s">
        <v>50</v>
      </c>
    </row>
    <row r="4" spans="1:1" x14ac:dyDescent="0.25">
      <c r="A4" s="21" t="s">
        <v>51</v>
      </c>
    </row>
    <row r="5" spans="1:1" x14ac:dyDescent="0.25">
      <c r="A5" s="21" t="s">
        <v>52</v>
      </c>
    </row>
    <row r="6" spans="1:1" x14ac:dyDescent="0.25">
      <c r="A6" s="21" t="s">
        <v>53</v>
      </c>
    </row>
    <row r="7" spans="1:1" x14ac:dyDescent="0.25">
      <c r="A7" s="21" t="s">
        <v>54</v>
      </c>
    </row>
    <row r="8" spans="1:1" x14ac:dyDescent="0.25">
      <c r="A8" s="21" t="s">
        <v>49</v>
      </c>
    </row>
    <row r="9" spans="1:1" x14ac:dyDescent="0.25">
      <c r="A9" s="22" t="s">
        <v>55</v>
      </c>
    </row>
    <row r="10" spans="1:1" x14ac:dyDescent="0.25">
      <c r="A10" s="2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Planejado</vt:lpstr>
      <vt:lpstr>Realizado</vt:lpstr>
      <vt:lpstr>Diferença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Pessoal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