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المخطط" state="visible" r:id="rId4"/>
    <sheet sheetId="2" name="الفعلي" state="visible" r:id="rId5"/>
    <sheet sheetId="3" name="الفرق" state="visible" r:id="rId6"/>
    <sheet sheetId="4" name="طريقة الاستخدام" state="visible" r:id="rId7"/>
  </sheets>
  <calcPr calcId="171027" fullCalcOnLoad="1"/>
</workbook>
</file>

<file path=xl/sharedStrings.xml><?xml version="1.0" encoding="utf-8"?>
<sst xmlns="http://schemas.openxmlformats.org/spreadsheetml/2006/main" count="98" uniqueCount="56">
  <si>
    <t>الميزانية الشهرية — المخطط</t>
  </si>
  <si>
    <t>اكتب في الخلايا الصفراء ما تخطط له في كل شهر، والصفوف الرمادية والخضراء تُحسب تلقائياً. أرقام المثال لأسرة دخلها الصافي 10000 في الشهر، فاكتب أرقامك مكانها.</t>
  </si>
  <si>
    <t>البند</t>
  </si>
  <si>
    <t>يناير</t>
  </si>
  <si>
    <t>فبراير</t>
  </si>
  <si>
    <t>مارس</t>
  </si>
  <si>
    <t>أبريل</t>
  </si>
  <si>
    <t>مايو</t>
  </si>
  <si>
    <t>يونيو</t>
  </si>
  <si>
    <t>يوليو</t>
  </si>
  <si>
    <t>أغسطس</t>
  </si>
  <si>
    <t>سبتمبر</t>
  </si>
  <si>
    <t>أكتوبر</t>
  </si>
  <si>
    <t>نوفمبر</t>
  </si>
  <si>
    <t>ديسمبر</t>
  </si>
  <si>
    <t>إجمالي السنة</t>
  </si>
  <si>
    <t>المتوسط الشهري</t>
  </si>
  <si>
    <t>الدخل</t>
  </si>
  <si>
    <t>الراتب</t>
  </si>
  <si>
    <t>دخل إضافي</t>
  </si>
  <si>
    <t>دخل آخر</t>
  </si>
  <si>
    <t>إجمالي الدخل</t>
  </si>
  <si>
    <t>المصروفات</t>
  </si>
  <si>
    <t>الإيجار</t>
  </si>
  <si>
    <t>الكهرباء والماء</t>
  </si>
  <si>
    <t>الإنترنت والجوال</t>
  </si>
  <si>
    <t>البقالة ومستلزمات البيت</t>
  </si>
  <si>
    <t>المواصلات والوقود</t>
  </si>
  <si>
    <t>الرسوم المدرسية</t>
  </si>
  <si>
    <t>الصحة</t>
  </si>
  <si>
    <t>الملابس</t>
  </si>
  <si>
    <t>المطاعم والترفيه</t>
  </si>
  <si>
    <t>الأعياد والسفر والهدايا</t>
  </si>
  <si>
    <t>الاشتراكات</t>
  </si>
  <si>
    <t>الأقساط والديون</t>
  </si>
  <si>
    <t>الادخار</t>
  </si>
  <si>
    <t>أخرى</t>
  </si>
  <si>
    <t>إجمالي المصروفات</t>
  </si>
  <si>
    <t>المتبقي (الدخل − المصروفات)</t>
  </si>
  <si>
    <t>المُدَّخر (الادخار + المتبقي)</t>
  </si>
  <si>
    <t>نسبة الادخار</t>
  </si>
  <si>
    <t>الميزانية الشهرية — الفعلي</t>
  </si>
  <si>
    <t>في نهاية كل شهر اكتب ما دخل وما صُرف فعلاً. الأشهر الفارغة لا تدخل في الإجماليات ولا في المتوسط ولا في ورقة الفرق. المثال يحتوي على يناير حتى مارس.</t>
  </si>
  <si>
    <t>المخطط مقابل الفعلي — الفرق</t>
  </si>
  <si>
    <t>الموجب (أخضر) لصالحك: دخل أكثر أو صرف أقل أو ادخار أكثر مما خططت. السالب (أحمر) يعني أنك تجاوزت الخطة في هذا الصف.</t>
  </si>
  <si>
    <t>الفرق حتى الآن</t>
  </si>
  <si>
    <t>نسبة الادخار (نقاط مئوية)</t>
  </si>
  <si>
    <t>الميزانية الشهرية — طريقة الاستخدام</t>
  </si>
  <si>
    <t/>
  </si>
  <si>
    <t>1. ورقة المخطط: في بداية السنة اكتب في الخلايا الصفراء الدخل المتوقع والمصروف المخطط لكل شهر. ضع المصاريف الموسمية، مثل رمضان والعيدين والرسوم المدرسية والسفر الصيفي وتكييف الصيف، في الشهر الذي تقع فيه فعلاً.</t>
  </si>
  <si>
    <t>2. ورقة الفعلي: في نهاية كل شهر اكتب في الصفوف نفسها ما دخل وما صُرف فعلاً. الأشهر التي تتركها فارغة لا تدخل في المتوسط ولا في ورقة الفرق.</t>
  </si>
  <si>
    <t>3. ورقة الفرق: لا تكتب فيها شيئاً. الخلايا الحمراء (السالبة) تعني أنك تجاوزت الخطة، والخضراء (الموجبة) لصالحك.</t>
  </si>
  <si>
    <t>4. نسبة الادخار = (الادخار + المتبقي) ÷ إجمالي الدخل. نسبة قريبة من 20% هدف صحي، وأي رقم موجب بداية جيدة.</t>
  </si>
  <si>
    <t>5. لتغيير اسم فئة غيّره في ورقة المخطط فقط، فالورقتان الأخريان تقرآن الأسماء منها. الأوراق الثلاث متطابقة صفاً بصف، فلا تُدرج صفاً ولا تحذفه في ورقة واحدة فقط، وضع أي شيء إضافي تحت «أخرى».</t>
  </si>
  <si>
    <t>المعادلات تعمل في Excel وGoogle Sheets وLibreOffice وNumbers. قد تظهر المعادلات بفاصلة منقوطة (;) حسب إعدادات المنطقة في جهازك، وهذا طبيعي.</t>
  </si>
  <si>
    <t>لتسجيل المصروفات من الهاتف بتصوير الفاتورة أو بالصوت: تطبيق المحاسبة الشخصية، personalaccounting.app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</si>
</sst>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Red]-#,##0"/>
    <numFmt numFmtId="165" formatCode="0.0%"/>
    <numFmt numFmtId="166" formatCode="+#,##0;-#,##0;0"/>
    <numFmt numFmtId="167" formatCode="+0.0%;-0.0%;0.0%"/>
  </numFmts>
  <fonts count="6" x14ac:knownFonts="1">
    <font>
      <color theme="1"/>
      <family val="2"/>
      <scheme val="minor"/>
      <sz val="11"/>
      <name val="Calibri"/>
    </font>
    <font>
      <b/>
      <color rgb="FF064E3B"/>
      <sz val="14"/>
    </font>
    <font>
      <i/>
      <color rgb="FF475569"/>
      <sz val="10"/>
    </font>
    <font>
      <b/>
      <color rgb="FFFFFFFF"/>
    </font>
    <font>
      <b/>
      <color rgb="FF064E3B"/>
    </font>
    <font>
      <b/>
    </font>
  </fonts>
  <fills count="7">
    <fill>
      <patternFill patternType="none"/>
    </fill>
    <fill>
      <patternFill patternType="gray125"/>
    </fill>
    <fill>
      <patternFill patternType="solid">
        <fgColor rgb="FF047857"/>
      </patternFill>
    </fill>
    <fill>
      <patternFill patternType="solid">
        <fgColor rgb="FFD1FAE5"/>
      </patternFill>
    </fill>
    <fill>
      <patternFill patternType="solid">
        <fgColor rgb="FFFFFBEB"/>
      </patternFill>
    </fill>
    <fill>
      <patternFill patternType="solid">
        <fgColor rgb="FFF1F5F9"/>
      </patternFill>
    </fill>
    <fill>
      <patternFill patternType="solid">
        <fgColor rgb="FFE2E8F0"/>
      </patternFill>
    </fill>
  </fills>
  <borders count="2">
    <border>
      <left/>
      <right/>
      <top/>
      <bottom/>
      <diagonal/>
    </border>
    <border>
      <left style="thin">
        <color rgb="FFD9DEE5"/>
      </left>
      <right style="thin">
        <color rgb="FFD9DEE5"/>
      </right>
      <top style="thin">
        <color rgb="FFD9DEE5"/>
      </top>
      <bottom style="thin">
        <color rgb="FFD9DEE5"/>
      </bottom>
      <diagonal/>
    </border>
  </borders>
  <cellStyleXfs count="1">
    <xf numFmtId="0" fontId="0" fillId="0" borderId="0"/>
  </cellStyleXfs>
  <cellXfs count="2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4" fillId="3" borderId="0" xfId="0" applyFont="1" applyFill="1"/>
    <xf numFmtId="0" fontId="0" fillId="0" borderId="1" xfId="0" applyBorder="1" applyAlignment="1">
      <alignment readingOrder="2"/>
    </xf>
    <xf numFmtId="164" fontId="0" fillId="4" borderId="1" xfId="0" applyNumberFormat="1" applyFill="1" applyBorder="1"/>
    <xf numFmtId="164" fontId="5" fillId="5" borderId="1" xfId="0" applyNumberFormat="1" applyFont="1" applyFill="1" applyBorder="1"/>
    <xf numFmtId="164" fontId="0" fillId="5" borderId="1" xfId="0" applyNumberFormat="1" applyFill="1" applyBorder="1"/>
    <xf numFmtId="0" fontId="5" fillId="6" borderId="1" xfId="0" applyFont="1" applyFill="1" applyBorder="1"/>
    <xf numFmtId="164" fontId="5" fillId="6" borderId="1" xfId="0" applyNumberFormat="1" applyFont="1" applyFill="1" applyBorder="1"/>
    <xf numFmtId="0" fontId="5" fillId="0" borderId="1" xfId="0" applyFont="1" applyBorder="1" applyAlignment="1">
      <alignment readingOrder="2"/>
    </xf>
    <xf numFmtId="0" fontId="5" fillId="3" borderId="1" xfId="0" applyFont="1" applyFill="1" applyBorder="1"/>
    <xf numFmtId="164" fontId="4" fillId="3" borderId="1" xfId="0" applyNumberFormat="1" applyFont="1" applyFill="1" applyBorder="1"/>
    <xf numFmtId="165" fontId="4" fillId="3" borderId="1" xfId="0" applyNumberFormat="1" applyFont="1" applyFill="1" applyBorder="1"/>
    <xf numFmtId="166" fontId="0" fillId="5" borderId="1" xfId="0" applyNumberFormat="1" applyFill="1" applyBorder="1"/>
    <xf numFmtId="166" fontId="5" fillId="6" borderId="1" xfId="0" applyNumberFormat="1" applyFont="1" applyFill="1" applyBorder="1"/>
    <xf numFmtId="166" fontId="4" fillId="3" borderId="1" xfId="0" applyNumberFormat="1" applyFont="1" applyFill="1" applyBorder="1"/>
    <xf numFmtId="166" fontId="5" fillId="3" borderId="1" xfId="0" applyNumberFormat="1" applyFont="1" applyFill="1" applyBorder="1"/>
    <xf numFmtId="167" fontId="4" fillId="3" borderId="1" xfId="0" applyNumberFormat="1" applyFont="1" applyFill="1" applyBorder="1"/>
    <xf numFmtId="0" fontId="1" fillId="0" borderId="0" xfId="0" applyFont="1" applyAlignment="1">
      <alignment vertical="top" wrapText="1" readingOrder="2"/>
    </xf>
    <xf numFmtId="0" fontId="0" fillId="0" borderId="0" xfId="0" applyAlignment="1">
      <alignment vertical="top" wrapText="1" readingOrder="2"/>
    </xf>
    <xf numFmtId="0" fontId="2" fillId="0" borderId="0" xfId="0" applyFont="1" applyAlignment="1">
      <alignment vertical="top" wrapText="1" readingOrder="2"/>
    </xf>
  </cellXfs>
  <cellStyles count="1">
    <cellStyle name="Normal" xfId="0" builtinId="0"/>
  </cellStyles>
  <dxfs count="2">
    <dxf>
      <font>
        <b/>
        <color rgb="FFB91C1C"/>
      </font>
    </dxf>
    <dxf>
      <font>
        <color rgb="FF04785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47857"/>
  </sheetPr>
  <dimension ref="A1:O29"/>
  <sheetViews>
    <sheetView workbookViewId="0" rightToLeft="1">
      <pane xSplit="1" ySplit="3" topLeftCell="B4" activePane="bottomRight" state="frozen"/>
      <selection pane="bottomRight"/>
    </sheetView>
  </sheetViews>
  <sheetFormatPr defaultRowHeight="15" outlineLevelRow="0" outlineLevelCol="0" x14ac:dyDescent="55"/>
  <cols>
    <col min="1" max="1" width="32" customWidth="1"/>
    <col min="2" max="13" width="11" customWidth="1"/>
    <col min="14" max="14" width="15" customWidth="1"/>
    <col min="15" max="15" width="14" customWidth="1"/>
  </cols>
  <sheetData>
    <row r="1" spans="1:1" x14ac:dyDescent="0.25">
      <c r="A1" s="1" t="s">
        <v>0</v>
      </c>
    </row>
    <row r="2" spans="1:1" x14ac:dyDescent="0.25">
      <c r="A2" s="2" t="s">
        <v>1</v>
      </c>
    </row>
    <row r="3" spans="1:15" x14ac:dyDescent="0.25">
      <c r="A3" s="3" t="s">
        <v>2</v>
      </c>
      <c r="B3" s="3" t="s">
        <v>3</v>
      </c>
      <c r="C3" s="3" t="s">
        <v>4</v>
      </c>
      <c r="D3" s="3" t="s">
        <v>5</v>
      </c>
      <c r="E3" s="3" t="s">
        <v>6</v>
      </c>
      <c r="F3" s="3" t="s">
        <v>7</v>
      </c>
      <c r="G3" s="3" t="s">
        <v>8</v>
      </c>
      <c r="H3" s="3" t="s">
        <v>9</v>
      </c>
      <c r="I3" s="3" t="s">
        <v>10</v>
      </c>
      <c r="J3" s="3" t="s">
        <v>11</v>
      </c>
      <c r="K3" s="3" t="s">
        <v>12</v>
      </c>
      <c r="L3" s="3" t="s">
        <v>13</v>
      </c>
      <c r="M3" s="3" t="s">
        <v>14</v>
      </c>
      <c r="N3" s="3" t="s">
        <v>15</v>
      </c>
      <c r="O3" s="3" t="s">
        <v>16</v>
      </c>
    </row>
    <row r="4" spans="1:1" x14ac:dyDescent="0.25">
      <c r="A4" s="4" t="s">
        <v>17</v>
      </c>
    </row>
    <row r="5" spans="1:15" x14ac:dyDescent="0.25">
      <c r="A5" s="5" t="s">
        <v>18</v>
      </c>
      <c r="B5" s="6">
        <v>10000</v>
      </c>
      <c r="C5" s="6">
        <v>10000</v>
      </c>
      <c r="D5" s="6">
        <v>10000</v>
      </c>
      <c r="E5" s="6">
        <v>10000</v>
      </c>
      <c r="F5" s="6">
        <v>10000</v>
      </c>
      <c r="G5" s="6">
        <v>10000</v>
      </c>
      <c r="H5" s="6">
        <v>10000</v>
      </c>
      <c r="I5" s="6">
        <v>10000</v>
      </c>
      <c r="J5" s="6">
        <v>10000</v>
      </c>
      <c r="K5" s="6">
        <v>10000</v>
      </c>
      <c r="L5" s="6">
        <v>10000</v>
      </c>
      <c r="M5" s="6">
        <v>10000</v>
      </c>
      <c r="N5" s="7">
        <f>SUM(B5:M5)</f>
        <v>120000</v>
      </c>
      <c r="O5" s="8">
        <f>IF(COUNT(B5:M5)=0,"",AVERAGE(B5:M5))</f>
        <v>10000</v>
      </c>
    </row>
    <row r="6" spans="1:15" x14ac:dyDescent="0.25">
      <c r="A6" s="5" t="s">
        <v>19</v>
      </c>
      <c r="B6" s="6">
        <v>0</v>
      </c>
      <c r="C6" s="6">
        <v>0</v>
      </c>
      <c r="D6" s="6">
        <v>0</v>
      </c>
      <c r="E6" s="6">
        <v>0</v>
      </c>
      <c r="F6" s="6">
        <v>0</v>
      </c>
      <c r="G6" s="6">
        <v>0</v>
      </c>
      <c r="H6" s="6">
        <v>0</v>
      </c>
      <c r="I6" s="6">
        <v>0</v>
      </c>
      <c r="J6" s="6">
        <v>0</v>
      </c>
      <c r="K6" s="6">
        <v>0</v>
      </c>
      <c r="L6" s="6">
        <v>0</v>
      </c>
      <c r="M6" s="6">
        <v>0</v>
      </c>
      <c r="N6" s="7">
        <f>SUM(B6:M6)</f>
        <v>0</v>
      </c>
      <c r="O6" s="8">
        <f>IF(COUNT(B6:M6)=0,"",AVERAGE(B6:M6))</f>
        <v>0</v>
      </c>
    </row>
    <row r="7" spans="1:15" x14ac:dyDescent="0.25">
      <c r="A7" s="5" t="s">
        <v>20</v>
      </c>
      <c r="B7" s="6">
        <v>0</v>
      </c>
      <c r="C7" s="6">
        <v>0</v>
      </c>
      <c r="D7" s="6">
        <v>0</v>
      </c>
      <c r="E7" s="6">
        <v>0</v>
      </c>
      <c r="F7" s="6">
        <v>0</v>
      </c>
      <c r="G7" s="6">
        <v>0</v>
      </c>
      <c r="H7" s="6">
        <v>0</v>
      </c>
      <c r="I7" s="6">
        <v>0</v>
      </c>
      <c r="J7" s="6">
        <v>0</v>
      </c>
      <c r="K7" s="6">
        <v>0</v>
      </c>
      <c r="L7" s="6">
        <v>0</v>
      </c>
      <c r="M7" s="6">
        <v>0</v>
      </c>
      <c r="N7" s="7">
        <f>SUM(B7:M7)</f>
        <v>0</v>
      </c>
      <c r="O7" s="8">
        <f>IF(COUNT(B7:M7)=0,"",AVERAGE(B7:M7))</f>
        <v>0</v>
      </c>
    </row>
    <row r="8" spans="1:15" x14ac:dyDescent="0.25">
      <c r="A8" s="9" t="s">
        <v>21</v>
      </c>
      <c r="B8" s="10">
        <f>IF(COUNT(B5:B7,B11:B24)=0,"",SUM(B5:B7))</f>
        <v>10000</v>
      </c>
      <c r="C8" s="10">
        <f>IF(COUNT(C5:C7,C11:C24)=0,"",SUM(C5:C7))</f>
        <v>10000</v>
      </c>
      <c r="D8" s="10">
        <f>IF(COUNT(D5:D7,D11:D24)=0,"",SUM(D5:D7))</f>
        <v>10000</v>
      </c>
      <c r="E8" s="10">
        <f>IF(COUNT(E5:E7,E11:E24)=0,"",SUM(E5:E7))</f>
        <v>10000</v>
      </c>
      <c r="F8" s="10">
        <f>IF(COUNT(F5:F7,F11:F24)=0,"",SUM(F5:F7))</f>
        <v>10000</v>
      </c>
      <c r="G8" s="10">
        <f>IF(COUNT(G5:G7,G11:G24)=0,"",SUM(G5:G7))</f>
        <v>10000</v>
      </c>
      <c r="H8" s="10">
        <f>IF(COUNT(H5:H7,H11:H24)=0,"",SUM(H5:H7))</f>
        <v>10000</v>
      </c>
      <c r="I8" s="10">
        <f>IF(COUNT(I5:I7,I11:I24)=0,"",SUM(I5:I7))</f>
        <v>10000</v>
      </c>
      <c r="J8" s="10">
        <f>IF(COUNT(J5:J7,J11:J24)=0,"",SUM(J5:J7))</f>
        <v>10000</v>
      </c>
      <c r="K8" s="10">
        <f>IF(COUNT(K5:K7,K11:K24)=0,"",SUM(K5:K7))</f>
        <v>10000</v>
      </c>
      <c r="L8" s="10">
        <f>IF(COUNT(L5:L7,L11:L24)=0,"",SUM(L5:L7))</f>
        <v>10000</v>
      </c>
      <c r="M8" s="10">
        <f>IF(COUNT(M5:M7,M11:M24)=0,"",SUM(M5:M7))</f>
        <v>10000</v>
      </c>
      <c r="N8" s="10">
        <f>SUM(B8:M8)</f>
        <v>120000</v>
      </c>
      <c r="O8" s="10">
        <f>IF(COUNT(B8:M8)=0,"",AVERAGE(B8:M8))</f>
        <v>10000</v>
      </c>
    </row>
    <row r="10" spans="1:1" x14ac:dyDescent="0.25">
      <c r="A10" s="4" t="s">
        <v>22</v>
      </c>
    </row>
    <row r="11" spans="1:15" x14ac:dyDescent="0.25">
      <c r="A11" s="5" t="s">
        <v>23</v>
      </c>
      <c r="B11" s="6">
        <v>3000</v>
      </c>
      <c r="C11" s="6">
        <v>3000</v>
      </c>
      <c r="D11" s="6">
        <v>3000</v>
      </c>
      <c r="E11" s="6">
        <v>3000</v>
      </c>
      <c r="F11" s="6">
        <v>3000</v>
      </c>
      <c r="G11" s="6">
        <v>3000</v>
      </c>
      <c r="H11" s="6">
        <v>3000</v>
      </c>
      <c r="I11" s="6">
        <v>3000</v>
      </c>
      <c r="J11" s="6">
        <v>3000</v>
      </c>
      <c r="K11" s="6">
        <v>3000</v>
      </c>
      <c r="L11" s="6">
        <v>3000</v>
      </c>
      <c r="M11" s="6">
        <v>3000</v>
      </c>
      <c r="N11" s="7">
        <f>SUM(B11:M11)</f>
        <v>36000</v>
      </c>
      <c r="O11" s="8">
        <f>IF(COUNT(B11:M11)=0,"",AVERAGE(B11:M11))</f>
        <v>3000</v>
      </c>
    </row>
    <row r="12" spans="1:15" x14ac:dyDescent="0.25">
      <c r="A12" s="5" t="s">
        <v>24</v>
      </c>
      <c r="B12" s="6">
        <v>250</v>
      </c>
      <c r="C12" s="6">
        <v>250</v>
      </c>
      <c r="D12" s="6">
        <v>280</v>
      </c>
      <c r="E12" s="6">
        <v>350</v>
      </c>
      <c r="F12" s="6">
        <v>480</v>
      </c>
      <c r="G12" s="6">
        <v>620</v>
      </c>
      <c r="H12" s="6">
        <v>700</v>
      </c>
      <c r="I12" s="6">
        <v>700</v>
      </c>
      <c r="J12" s="6">
        <v>550</v>
      </c>
      <c r="K12" s="6">
        <v>380</v>
      </c>
      <c r="L12" s="6">
        <v>280</v>
      </c>
      <c r="M12" s="6">
        <v>250</v>
      </c>
      <c r="N12" s="7">
        <f>SUM(B12:M12)</f>
        <v>5090</v>
      </c>
      <c r="O12" s="8">
        <f>IF(COUNT(B12:M12)=0,"",AVERAGE(B12:M12))</f>
        <v>424.16666667</v>
      </c>
    </row>
    <row r="13" spans="1:15" x14ac:dyDescent="0.25">
      <c r="A13" s="5" t="s">
        <v>25</v>
      </c>
      <c r="B13" s="6">
        <v>300</v>
      </c>
      <c r="C13" s="6">
        <v>300</v>
      </c>
      <c r="D13" s="6">
        <v>300</v>
      </c>
      <c r="E13" s="6">
        <v>300</v>
      </c>
      <c r="F13" s="6">
        <v>300</v>
      </c>
      <c r="G13" s="6">
        <v>300</v>
      </c>
      <c r="H13" s="6">
        <v>300</v>
      </c>
      <c r="I13" s="6">
        <v>300</v>
      </c>
      <c r="J13" s="6">
        <v>300</v>
      </c>
      <c r="K13" s="6">
        <v>300</v>
      </c>
      <c r="L13" s="6">
        <v>300</v>
      </c>
      <c r="M13" s="6">
        <v>300</v>
      </c>
      <c r="N13" s="7">
        <f>SUM(B13:M13)</f>
        <v>3600</v>
      </c>
      <c r="O13" s="8">
        <f>IF(COUNT(B13:M13)=0,"",AVERAGE(B13:M13))</f>
        <v>300</v>
      </c>
    </row>
    <row r="14" spans="1:15" x14ac:dyDescent="0.25">
      <c r="A14" s="5" t="s">
        <v>26</v>
      </c>
      <c r="B14" s="6">
        <v>1300</v>
      </c>
      <c r="C14" s="6">
        <v>1700</v>
      </c>
      <c r="D14" s="6">
        <v>1500</v>
      </c>
      <c r="E14" s="6">
        <v>1300</v>
      </c>
      <c r="F14" s="6">
        <v>1300</v>
      </c>
      <c r="G14" s="6">
        <v>1300</v>
      </c>
      <c r="H14" s="6">
        <v>1300</v>
      </c>
      <c r="I14" s="6">
        <v>1300</v>
      </c>
      <c r="J14" s="6">
        <v>1300</v>
      </c>
      <c r="K14" s="6">
        <v>1300</v>
      </c>
      <c r="L14" s="6">
        <v>1300</v>
      </c>
      <c r="M14" s="6">
        <v>1300</v>
      </c>
      <c r="N14" s="7">
        <f>SUM(B14:M14)</f>
        <v>16200</v>
      </c>
      <c r="O14" s="8">
        <f>IF(COUNT(B14:M14)=0,"",AVERAGE(B14:M14))</f>
        <v>1350</v>
      </c>
    </row>
    <row r="15" spans="1:15" x14ac:dyDescent="0.25">
      <c r="A15" s="5" t="s">
        <v>27</v>
      </c>
      <c r="B15" s="6">
        <v>600</v>
      </c>
      <c r="C15" s="6">
        <v>600</v>
      </c>
      <c r="D15" s="6">
        <v>600</v>
      </c>
      <c r="E15" s="6">
        <v>600</v>
      </c>
      <c r="F15" s="6">
        <v>600</v>
      </c>
      <c r="G15" s="6">
        <v>600</v>
      </c>
      <c r="H15" s="6">
        <v>600</v>
      </c>
      <c r="I15" s="6">
        <v>600</v>
      </c>
      <c r="J15" s="6">
        <v>600</v>
      </c>
      <c r="K15" s="6">
        <v>600</v>
      </c>
      <c r="L15" s="6">
        <v>600</v>
      </c>
      <c r="M15" s="6">
        <v>600</v>
      </c>
      <c r="N15" s="7">
        <f>SUM(B15:M15)</f>
        <v>7200</v>
      </c>
      <c r="O15" s="8">
        <f>IF(COUNT(B15:M15)=0,"",AVERAGE(B15:M15))</f>
        <v>600</v>
      </c>
    </row>
    <row r="16" spans="1:15" x14ac:dyDescent="0.25">
      <c r="A16" s="5" t="s">
        <v>28</v>
      </c>
      <c r="B16" s="6">
        <v>1500</v>
      </c>
      <c r="C16" s="6">
        <v>0</v>
      </c>
      <c r="D16" s="6">
        <v>0</v>
      </c>
      <c r="E16" s="6">
        <v>1500</v>
      </c>
      <c r="F16" s="6">
        <v>0</v>
      </c>
      <c r="G16" s="6">
        <v>0</v>
      </c>
      <c r="H16" s="6">
        <v>0</v>
      </c>
      <c r="I16" s="6">
        <v>0</v>
      </c>
      <c r="J16" s="6">
        <v>1500</v>
      </c>
      <c r="K16" s="6">
        <v>0</v>
      </c>
      <c r="L16" s="6">
        <v>0</v>
      </c>
      <c r="M16" s="6">
        <v>0</v>
      </c>
      <c r="N16" s="7">
        <f>SUM(B16:M16)</f>
        <v>4500</v>
      </c>
      <c r="O16" s="8">
        <f>IF(COUNT(B16:M16)=0,"",AVERAGE(B16:M16))</f>
        <v>375</v>
      </c>
    </row>
    <row r="17" spans="1:15" x14ac:dyDescent="0.25">
      <c r="A17" s="5" t="s">
        <v>29</v>
      </c>
      <c r="B17" s="6">
        <v>200</v>
      </c>
      <c r="C17" s="6">
        <v>200</v>
      </c>
      <c r="D17" s="6">
        <v>200</v>
      </c>
      <c r="E17" s="6">
        <v>200</v>
      </c>
      <c r="F17" s="6">
        <v>200</v>
      </c>
      <c r="G17" s="6">
        <v>200</v>
      </c>
      <c r="H17" s="6">
        <v>200</v>
      </c>
      <c r="I17" s="6">
        <v>200</v>
      </c>
      <c r="J17" s="6">
        <v>200</v>
      </c>
      <c r="K17" s="6">
        <v>200</v>
      </c>
      <c r="L17" s="6">
        <v>200</v>
      </c>
      <c r="M17" s="6">
        <v>200</v>
      </c>
      <c r="N17" s="7">
        <f>SUM(B17:M17)</f>
        <v>2400</v>
      </c>
      <c r="O17" s="8">
        <f>IF(COUNT(B17:M17)=0,"",AVERAGE(B17:M17))</f>
        <v>200</v>
      </c>
    </row>
    <row r="18" spans="1:15" x14ac:dyDescent="0.25">
      <c r="A18" s="5" t="s">
        <v>30</v>
      </c>
      <c r="B18" s="6">
        <v>200</v>
      </c>
      <c r="C18" s="6">
        <v>200</v>
      </c>
      <c r="D18" s="6">
        <v>700</v>
      </c>
      <c r="E18" s="6">
        <v>200</v>
      </c>
      <c r="F18" s="6">
        <v>200</v>
      </c>
      <c r="G18" s="6">
        <v>200</v>
      </c>
      <c r="H18" s="6">
        <v>200</v>
      </c>
      <c r="I18" s="6">
        <v>200</v>
      </c>
      <c r="J18" s="6">
        <v>400</v>
      </c>
      <c r="K18" s="6">
        <v>200</v>
      </c>
      <c r="L18" s="6">
        <v>200</v>
      </c>
      <c r="M18" s="6">
        <v>200</v>
      </c>
      <c r="N18" s="7">
        <f>SUM(B18:M18)</f>
        <v>3100</v>
      </c>
      <c r="O18" s="8">
        <f>IF(COUNT(B18:M18)=0,"",AVERAGE(B18:M18))</f>
        <v>258.33333333</v>
      </c>
    </row>
    <row r="19" spans="1:15" x14ac:dyDescent="0.25">
      <c r="A19" s="5" t="s">
        <v>31</v>
      </c>
      <c r="B19" s="6">
        <v>400</v>
      </c>
      <c r="C19" s="6">
        <v>400</v>
      </c>
      <c r="D19" s="6">
        <v>400</v>
      </c>
      <c r="E19" s="6">
        <v>400</v>
      </c>
      <c r="F19" s="6">
        <v>400</v>
      </c>
      <c r="G19" s="6">
        <v>400</v>
      </c>
      <c r="H19" s="6">
        <v>300</v>
      </c>
      <c r="I19" s="6">
        <v>300</v>
      </c>
      <c r="J19" s="6">
        <v>400</v>
      </c>
      <c r="K19" s="6">
        <v>400</v>
      </c>
      <c r="L19" s="6">
        <v>400</v>
      </c>
      <c r="M19" s="6">
        <v>400</v>
      </c>
      <c r="N19" s="7">
        <f>SUM(B19:M19)</f>
        <v>4600</v>
      </c>
      <c r="O19" s="8">
        <f>IF(COUNT(B19:M19)=0,"",AVERAGE(B19:M19))</f>
        <v>383.33333333</v>
      </c>
    </row>
    <row r="20" spans="1:15" x14ac:dyDescent="0.25">
      <c r="A20" s="5" t="s">
        <v>32</v>
      </c>
      <c r="B20" s="6">
        <v>100</v>
      </c>
      <c r="C20" s="6">
        <v>100</v>
      </c>
      <c r="D20" s="6">
        <v>900</v>
      </c>
      <c r="E20" s="6">
        <v>100</v>
      </c>
      <c r="F20" s="6">
        <v>1000</v>
      </c>
      <c r="G20" s="6">
        <v>100</v>
      </c>
      <c r="H20" s="6">
        <v>1500</v>
      </c>
      <c r="I20" s="6">
        <v>100</v>
      </c>
      <c r="J20" s="6">
        <v>100</v>
      </c>
      <c r="K20" s="6">
        <v>100</v>
      </c>
      <c r="L20" s="6">
        <v>100</v>
      </c>
      <c r="M20" s="6">
        <v>100</v>
      </c>
      <c r="N20" s="7">
        <f>SUM(B20:M20)</f>
        <v>4300</v>
      </c>
      <c r="O20" s="8">
        <f>IF(COUNT(B20:M20)=0,"",AVERAGE(B20:M20))</f>
        <v>358.33333333</v>
      </c>
    </row>
    <row r="21" spans="1:15" x14ac:dyDescent="0.25">
      <c r="A21" s="5" t="s">
        <v>33</v>
      </c>
      <c r="B21" s="6">
        <v>100</v>
      </c>
      <c r="C21" s="6">
        <v>100</v>
      </c>
      <c r="D21" s="6">
        <v>100</v>
      </c>
      <c r="E21" s="6">
        <v>100</v>
      </c>
      <c r="F21" s="6">
        <v>100</v>
      </c>
      <c r="G21" s="6">
        <v>100</v>
      </c>
      <c r="H21" s="6">
        <v>100</v>
      </c>
      <c r="I21" s="6">
        <v>100</v>
      </c>
      <c r="J21" s="6">
        <v>100</v>
      </c>
      <c r="K21" s="6">
        <v>100</v>
      </c>
      <c r="L21" s="6">
        <v>100</v>
      </c>
      <c r="M21" s="6">
        <v>100</v>
      </c>
      <c r="N21" s="7">
        <f>SUM(B21:M21)</f>
        <v>1200</v>
      </c>
      <c r="O21" s="8">
        <f>IF(COUNT(B21:M21)=0,"",AVERAGE(B21:M21))</f>
        <v>100</v>
      </c>
    </row>
    <row r="22" spans="1:15" x14ac:dyDescent="0.25">
      <c r="A22" s="5" t="s">
        <v>34</v>
      </c>
      <c r="B22" s="6">
        <v>800</v>
      </c>
      <c r="C22" s="6">
        <v>800</v>
      </c>
      <c r="D22" s="6">
        <v>800</v>
      </c>
      <c r="E22" s="6">
        <v>800</v>
      </c>
      <c r="F22" s="6">
        <v>800</v>
      </c>
      <c r="G22" s="6">
        <v>800</v>
      </c>
      <c r="H22" s="6">
        <v>800</v>
      </c>
      <c r="I22" s="6">
        <v>800</v>
      </c>
      <c r="J22" s="6">
        <v>800</v>
      </c>
      <c r="K22" s="6">
        <v>800</v>
      </c>
      <c r="L22" s="6">
        <v>800</v>
      </c>
      <c r="M22" s="6">
        <v>800</v>
      </c>
      <c r="N22" s="7">
        <f>SUM(B22:M22)</f>
        <v>9600</v>
      </c>
      <c r="O22" s="8">
        <f>IF(COUNT(B22:M22)=0,"",AVERAGE(B22:M22))</f>
        <v>800</v>
      </c>
    </row>
    <row r="23" spans="1:15" x14ac:dyDescent="0.25">
      <c r="A23" s="11" t="s">
        <v>35</v>
      </c>
      <c r="B23" s="6">
        <v>500</v>
      </c>
      <c r="C23" s="6">
        <v>1000</v>
      </c>
      <c r="D23" s="6">
        <v>1000</v>
      </c>
      <c r="E23" s="6">
        <v>1000</v>
      </c>
      <c r="F23" s="6">
        <v>1000</v>
      </c>
      <c r="G23" s="6">
        <v>1000</v>
      </c>
      <c r="H23" s="6">
        <v>0</v>
      </c>
      <c r="I23" s="6">
        <v>1000</v>
      </c>
      <c r="J23" s="6">
        <v>1000</v>
      </c>
      <c r="K23" s="6">
        <v>1000</v>
      </c>
      <c r="L23" s="6">
        <v>1000</v>
      </c>
      <c r="M23" s="6">
        <v>1000</v>
      </c>
      <c r="N23" s="7">
        <f>SUM(B23:M23)</f>
        <v>10500</v>
      </c>
      <c r="O23" s="8">
        <f>IF(COUNT(B23:M23)=0,"",AVERAGE(B23:M23))</f>
        <v>875</v>
      </c>
    </row>
    <row r="24" spans="1:15" x14ac:dyDescent="0.25">
      <c r="A24" s="5" t="s">
        <v>36</v>
      </c>
      <c r="B24" s="6">
        <v>150</v>
      </c>
      <c r="C24" s="6">
        <v>150</v>
      </c>
      <c r="D24" s="6">
        <v>150</v>
      </c>
      <c r="E24" s="6">
        <v>150</v>
      </c>
      <c r="F24" s="6">
        <v>150</v>
      </c>
      <c r="G24" s="6">
        <v>150</v>
      </c>
      <c r="H24" s="6">
        <v>150</v>
      </c>
      <c r="I24" s="6">
        <v>150</v>
      </c>
      <c r="J24" s="6">
        <v>150</v>
      </c>
      <c r="K24" s="6">
        <v>150</v>
      </c>
      <c r="L24" s="6">
        <v>150</v>
      </c>
      <c r="M24" s="6">
        <v>150</v>
      </c>
      <c r="N24" s="7">
        <f>SUM(B24:M24)</f>
        <v>1800</v>
      </c>
      <c r="O24" s="8">
        <f>IF(COUNT(B24:M24)=0,"",AVERAGE(B24:M24))</f>
        <v>150</v>
      </c>
    </row>
    <row r="25" spans="1:15" x14ac:dyDescent="0.25">
      <c r="A25" s="9" t="s">
        <v>37</v>
      </c>
      <c r="B25" s="10">
        <f>IF(COUNT(B5:B7,B11:B24)=0,"",SUM(B11:B24))</f>
        <v>9400</v>
      </c>
      <c r="C25" s="10">
        <f>IF(COUNT(C5:C7,C11:C24)=0,"",SUM(C11:C24))</f>
        <v>8800</v>
      </c>
      <c r="D25" s="10">
        <f>IF(COUNT(D5:D7,D11:D24)=0,"",SUM(D11:D24))</f>
        <v>9930</v>
      </c>
      <c r="E25" s="10">
        <f>IF(COUNT(E5:E7,E11:E24)=0,"",SUM(E11:E24))</f>
        <v>10000</v>
      </c>
      <c r="F25" s="10">
        <f>IF(COUNT(F5:F7,F11:F24)=0,"",SUM(F11:F24))</f>
        <v>9530</v>
      </c>
      <c r="G25" s="10">
        <f>IF(COUNT(G5:G7,G11:G24)=0,"",SUM(G11:G24))</f>
        <v>8770</v>
      </c>
      <c r="H25" s="10">
        <f>IF(COUNT(H5:H7,H11:H24)=0,"",SUM(H11:H24))</f>
        <v>9150</v>
      </c>
      <c r="I25" s="10">
        <f>IF(COUNT(I5:I7,I11:I24)=0,"",SUM(I11:I24))</f>
        <v>8750</v>
      </c>
      <c r="J25" s="10">
        <f>IF(COUNT(J5:J7,J11:J24)=0,"",SUM(J11:J24))</f>
        <v>10400</v>
      </c>
      <c r="K25" s="10">
        <f>IF(COUNT(K5:K7,K11:K24)=0,"",SUM(K11:K24))</f>
        <v>8530</v>
      </c>
      <c r="L25" s="10">
        <f>IF(COUNT(L5:L7,L11:L24)=0,"",SUM(L11:L24))</f>
        <v>8430</v>
      </c>
      <c r="M25" s="10">
        <f>IF(COUNT(M5:M7,M11:M24)=0,"",SUM(M11:M24))</f>
        <v>8400</v>
      </c>
      <c r="N25" s="10">
        <f>SUM(B25:M25)</f>
        <v>110090</v>
      </c>
      <c r="O25" s="10">
        <f>IF(COUNT(B25:M25)=0,"",AVERAGE(B25:M25))</f>
        <v>9174.1666667</v>
      </c>
    </row>
    <row r="27" spans="1:15" x14ac:dyDescent="0.25">
      <c r="A27" s="12" t="s">
        <v>38</v>
      </c>
      <c r="B27" s="13">
        <f>IF(B8="","",B8-B25)</f>
        <v>600</v>
      </c>
      <c r="C27" s="13">
        <f>IF(C8="","",C8-C25)</f>
        <v>1200</v>
      </c>
      <c r="D27" s="13">
        <f>IF(D8="","",D8-D25)</f>
        <v>70</v>
      </c>
      <c r="E27" s="13">
        <f>IF(E8="","",E8-E25)</f>
        <v>0</v>
      </c>
      <c r="F27" s="13">
        <f>IF(F8="","",F8-F25)</f>
        <v>470</v>
      </c>
      <c r="G27" s="13">
        <f>IF(G8="","",G8-G25)</f>
        <v>1230</v>
      </c>
      <c r="H27" s="13">
        <f>IF(H8="","",H8-H25)</f>
        <v>850</v>
      </c>
      <c r="I27" s="13">
        <f>IF(I8="","",I8-I25)</f>
        <v>1250</v>
      </c>
      <c r="J27" s="13">
        <f>IF(J8="","",J8-J25)</f>
        <v>-400</v>
      </c>
      <c r="K27" s="13">
        <f>IF(K8="","",K8-K25)</f>
        <v>1470</v>
      </c>
      <c r="L27" s="13">
        <f>IF(L8="","",L8-L25)</f>
        <v>1570</v>
      </c>
      <c r="M27" s="13">
        <f>IF(M8="","",M8-M25)</f>
        <v>1600</v>
      </c>
      <c r="N27" s="13">
        <f>SUM(B27:M27)</f>
        <v>9910</v>
      </c>
      <c r="O27" s="13">
        <f>IF(COUNT(B27:M27)=0,"",AVERAGE(B27:M27))</f>
        <v>825.83333333</v>
      </c>
    </row>
    <row r="28" spans="1:15" x14ac:dyDescent="0.25">
      <c r="A28" s="12" t="s">
        <v>39</v>
      </c>
      <c r="B28" s="13">
        <f>IF(B8="","",B23+B27)</f>
        <v>1100</v>
      </c>
      <c r="C28" s="13">
        <f>IF(C8="","",C23+C27)</f>
        <v>2200</v>
      </c>
      <c r="D28" s="13">
        <f>IF(D8="","",D23+D27)</f>
        <v>1070</v>
      </c>
      <c r="E28" s="13">
        <f>IF(E8="","",E23+E27)</f>
        <v>1000</v>
      </c>
      <c r="F28" s="13">
        <f>IF(F8="","",F23+F27)</f>
        <v>1470</v>
      </c>
      <c r="G28" s="13">
        <f>IF(G8="","",G23+G27)</f>
        <v>2230</v>
      </c>
      <c r="H28" s="13">
        <f>IF(H8="","",H23+H27)</f>
        <v>850</v>
      </c>
      <c r="I28" s="13">
        <f>IF(I8="","",I23+I27)</f>
        <v>2250</v>
      </c>
      <c r="J28" s="13">
        <f>IF(J8="","",J23+J27)</f>
        <v>600</v>
      </c>
      <c r="K28" s="13">
        <f>IF(K8="","",K23+K27)</f>
        <v>2470</v>
      </c>
      <c r="L28" s="13">
        <f>IF(L8="","",L23+L27)</f>
        <v>2570</v>
      </c>
      <c r="M28" s="13">
        <f>IF(M8="","",M23+M27)</f>
        <v>2600</v>
      </c>
      <c r="N28" s="13">
        <f>SUM(B28:M28)</f>
        <v>20410</v>
      </c>
      <c r="O28" s="13">
        <f>IF(COUNT(B28:M28)=0,"",AVERAGE(B28:M28))</f>
        <v>1700.8333333</v>
      </c>
    </row>
    <row r="29" spans="1:15" x14ac:dyDescent="0.25">
      <c r="A29" s="12" t="s">
        <v>40</v>
      </c>
      <c r="B29" s="14">
        <f>IF(N(B8)=0,"",B28/B8)</f>
        <v>0.11</v>
      </c>
      <c r="C29" s="14">
        <f>IF(N(C8)=0,"",C28/C8)</f>
        <v>0.22</v>
      </c>
      <c r="D29" s="14">
        <f>IF(N(D8)=0,"",D28/D8)</f>
        <v>0.107</v>
      </c>
      <c r="E29" s="14">
        <f>IF(N(E8)=0,"",E28/E8)</f>
        <v>0.1</v>
      </c>
      <c r="F29" s="14">
        <f>IF(N(F8)=0,"",F28/F8)</f>
        <v>0.147</v>
      </c>
      <c r="G29" s="14">
        <f>IF(N(G8)=0,"",G28/G8)</f>
        <v>0.223</v>
      </c>
      <c r="H29" s="14">
        <f>IF(N(H8)=0,"",H28/H8)</f>
        <v>0.085</v>
      </c>
      <c r="I29" s="14">
        <f>IF(N(I8)=0,"",I28/I8)</f>
        <v>0.225</v>
      </c>
      <c r="J29" s="14">
        <f>IF(N(J8)=0,"",J28/J8)</f>
        <v>0.06</v>
      </c>
      <c r="K29" s="14">
        <f>IF(N(K8)=0,"",K28/K8)</f>
        <v>0.247</v>
      </c>
      <c r="L29" s="14">
        <f>IF(N(L8)=0,"",L28/L8)</f>
        <v>0.257</v>
      </c>
      <c r="M29" s="14">
        <f>IF(N(M8)=0,"",M28/M8)</f>
        <v>0.26</v>
      </c>
      <c r="N29" s="14">
        <f>IF(N(N8)=0,"",N28/N8)</f>
        <v>0.17008333333</v>
      </c>
      <c r="O29" s="14">
        <f>IF(N(O8)=0,"",O28/O8)</f>
        <v>0.17008333333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EA5E9"/>
  </sheetPr>
  <dimension ref="A1:O29"/>
  <sheetViews>
    <sheetView workbookViewId="0" rightToLeft="1">
      <pane xSplit="1" ySplit="3" topLeftCell="B4" activePane="bottomRight" state="frozen"/>
      <selection pane="bottomRight"/>
    </sheetView>
  </sheetViews>
  <sheetFormatPr defaultRowHeight="15" outlineLevelRow="0" outlineLevelCol="0" x14ac:dyDescent="55"/>
  <cols>
    <col min="1" max="1" width="32" customWidth="1"/>
    <col min="2" max="13" width="11" customWidth="1"/>
    <col min="14" max="14" width="15" customWidth="1"/>
    <col min="15" max="15" width="14" customWidth="1"/>
  </cols>
  <sheetData>
    <row r="1" spans="1:1" x14ac:dyDescent="0.25">
      <c r="A1" s="1" t="s">
        <v>41</v>
      </c>
    </row>
    <row r="2" spans="1:1" x14ac:dyDescent="0.25">
      <c r="A2" s="2" t="s">
        <v>42</v>
      </c>
    </row>
    <row r="3" spans="1:15" x14ac:dyDescent="0.25">
      <c r="A3" s="3" t="s">
        <v>2</v>
      </c>
      <c r="B3" s="3" t="s">
        <v>3</v>
      </c>
      <c r="C3" s="3" t="s">
        <v>4</v>
      </c>
      <c r="D3" s="3" t="s">
        <v>5</v>
      </c>
      <c r="E3" s="3" t="s">
        <v>6</v>
      </c>
      <c r="F3" s="3" t="s">
        <v>7</v>
      </c>
      <c r="G3" s="3" t="s">
        <v>8</v>
      </c>
      <c r="H3" s="3" t="s">
        <v>9</v>
      </c>
      <c r="I3" s="3" t="s">
        <v>10</v>
      </c>
      <c r="J3" s="3" t="s">
        <v>11</v>
      </c>
      <c r="K3" s="3" t="s">
        <v>12</v>
      </c>
      <c r="L3" s="3" t="s">
        <v>13</v>
      </c>
      <c r="M3" s="3" t="s">
        <v>14</v>
      </c>
      <c r="N3" s="3" t="s">
        <v>15</v>
      </c>
      <c r="O3" s="3" t="s">
        <v>16</v>
      </c>
    </row>
    <row r="4" spans="1:1" x14ac:dyDescent="0.25">
      <c r="A4" s="4" t="s">
        <v>17</v>
      </c>
    </row>
    <row r="5" spans="1:15" x14ac:dyDescent="0.25">
      <c r="A5" s="5" t="str">
        <f>'المخطط'!A5</f>
        <v>الراتب</v>
      </c>
      <c r="B5" s="6">
        <v>10000</v>
      </c>
      <c r="C5" s="6">
        <v>10000</v>
      </c>
      <c r="D5" s="6">
        <v>10000</v>
      </c>
      <c r="E5" s="6"/>
      <c r="F5" s="6"/>
      <c r="G5" s="6"/>
      <c r="H5" s="6"/>
      <c r="I5" s="6"/>
      <c r="J5" s="6"/>
      <c r="K5" s="6"/>
      <c r="L5" s="6"/>
      <c r="M5" s="6"/>
      <c r="N5" s="7">
        <f>SUM(B5:M5)</f>
        <v>30000</v>
      </c>
      <c r="O5" s="8">
        <f>IF(COUNT(B5:M5)=0,"",AVERAGE(B5:M5))</f>
        <v>10000</v>
      </c>
    </row>
    <row r="6" spans="1:15" x14ac:dyDescent="0.25">
      <c r="A6" s="5" t="str">
        <f>'المخطط'!A6</f>
        <v>دخل إضافي</v>
      </c>
      <c r="B6" s="6">
        <v>0</v>
      </c>
      <c r="C6" s="6">
        <v>800</v>
      </c>
      <c r="D6" s="6">
        <v>0</v>
      </c>
      <c r="E6" s="6"/>
      <c r="F6" s="6"/>
      <c r="G6" s="6"/>
      <c r="H6" s="6"/>
      <c r="I6" s="6"/>
      <c r="J6" s="6"/>
      <c r="K6" s="6"/>
      <c r="L6" s="6"/>
      <c r="M6" s="6"/>
      <c r="N6" s="7">
        <f>SUM(B6:M6)</f>
        <v>800</v>
      </c>
      <c r="O6" s="8">
        <f>IF(COUNT(B6:M6)=0,"",AVERAGE(B6:M6))</f>
        <v>266.66666667</v>
      </c>
    </row>
    <row r="7" spans="1:15" x14ac:dyDescent="0.25">
      <c r="A7" s="5" t="str">
        <f>'المخطط'!A7</f>
        <v>دخل آخر</v>
      </c>
      <c r="B7" s="6">
        <v>0</v>
      </c>
      <c r="C7" s="6">
        <v>0</v>
      </c>
      <c r="D7" s="6">
        <v>0</v>
      </c>
      <c r="E7" s="6"/>
      <c r="F7" s="6"/>
      <c r="G7" s="6"/>
      <c r="H7" s="6"/>
      <c r="I7" s="6"/>
      <c r="J7" s="6"/>
      <c r="K7" s="6"/>
      <c r="L7" s="6"/>
      <c r="M7" s="6"/>
      <c r="N7" s="7">
        <f>SUM(B7:M7)</f>
        <v>0</v>
      </c>
      <c r="O7" s="8">
        <f>IF(COUNT(B7:M7)=0,"",AVERAGE(B7:M7))</f>
        <v>0</v>
      </c>
    </row>
    <row r="8" spans="1:15" x14ac:dyDescent="0.25">
      <c r="A8" s="9" t="s">
        <v>21</v>
      </c>
      <c r="B8" s="10">
        <f>IF(COUNT(B5:B7,B11:B24)=0,"",SUM(B5:B7))</f>
        <v>10000</v>
      </c>
      <c r="C8" s="10">
        <f>IF(COUNT(C5:C7,C11:C24)=0,"",SUM(C5:C7))</f>
        <v>10800</v>
      </c>
      <c r="D8" s="10">
        <f>IF(COUNT(D5:D7,D11:D24)=0,"",SUM(D5:D7))</f>
        <v>10000</v>
      </c>
      <c r="E8" s="10" t="str">
        <f>IF(COUNT(E5:E7,E11:E24)=0,"",SUM(E5:E7))</f>
        <v/>
      </c>
      <c r="F8" s="10" t="str">
        <f>IF(COUNT(F5:F7,F11:F24)=0,"",SUM(F5:F7))</f>
        <v/>
      </c>
      <c r="G8" s="10" t="str">
        <f>IF(COUNT(G5:G7,G11:G24)=0,"",SUM(G5:G7))</f>
        <v/>
      </c>
      <c r="H8" s="10" t="str">
        <f>IF(COUNT(H5:H7,H11:H24)=0,"",SUM(H5:H7))</f>
        <v/>
      </c>
      <c r="I8" s="10" t="str">
        <f>IF(COUNT(I5:I7,I11:I24)=0,"",SUM(I5:I7))</f>
        <v/>
      </c>
      <c r="J8" s="10" t="str">
        <f>IF(COUNT(J5:J7,J11:J24)=0,"",SUM(J5:J7))</f>
        <v/>
      </c>
      <c r="K8" s="10" t="str">
        <f>IF(COUNT(K5:K7,K11:K24)=0,"",SUM(K5:K7))</f>
        <v/>
      </c>
      <c r="L8" s="10" t="str">
        <f>IF(COUNT(L5:L7,L11:L24)=0,"",SUM(L5:L7))</f>
        <v/>
      </c>
      <c r="M8" s="10" t="str">
        <f>IF(COUNT(M5:M7,M11:M24)=0,"",SUM(M5:M7))</f>
        <v/>
      </c>
      <c r="N8" s="10">
        <f>SUM(B8:M8)</f>
        <v>30800</v>
      </c>
      <c r="O8" s="10">
        <f>IF(COUNT(B8:M8)=0,"",AVERAGE(B8:M8))</f>
        <v>10266.666667</v>
      </c>
    </row>
    <row r="10" spans="1:1" x14ac:dyDescent="0.25">
      <c r="A10" s="4" t="s">
        <v>22</v>
      </c>
    </row>
    <row r="11" spans="1:15" x14ac:dyDescent="0.25">
      <c r="A11" s="5" t="str">
        <f>'المخطط'!A11</f>
        <v>الإيجار</v>
      </c>
      <c r="B11" s="6">
        <v>3000</v>
      </c>
      <c r="C11" s="6">
        <v>3000</v>
      </c>
      <c r="D11" s="6">
        <v>3000</v>
      </c>
      <c r="E11" s="6"/>
      <c r="F11" s="6"/>
      <c r="G11" s="6"/>
      <c r="H11" s="6"/>
      <c r="I11" s="6"/>
      <c r="J11" s="6"/>
      <c r="K11" s="6"/>
      <c r="L11" s="6"/>
      <c r="M11" s="6"/>
      <c r="N11" s="7">
        <f>SUM(B11:M11)</f>
        <v>9000</v>
      </c>
      <c r="O11" s="8">
        <f>IF(COUNT(B11:M11)=0,"",AVERAGE(B11:M11))</f>
        <v>3000</v>
      </c>
    </row>
    <row r="12" spans="1:15" x14ac:dyDescent="0.25">
      <c r="A12" s="5" t="str">
        <f>'المخطط'!A12</f>
        <v>الكهرباء والماء</v>
      </c>
      <c r="B12" s="6">
        <v>262</v>
      </c>
      <c r="C12" s="6">
        <v>248</v>
      </c>
      <c r="D12" s="6">
        <v>305</v>
      </c>
      <c r="E12" s="6"/>
      <c r="F12" s="6"/>
      <c r="G12" s="6"/>
      <c r="H12" s="6"/>
      <c r="I12" s="6"/>
      <c r="J12" s="6"/>
      <c r="K12" s="6"/>
      <c r="L12" s="6"/>
      <c r="M12" s="6"/>
      <c r="N12" s="7">
        <f>SUM(B12:M12)</f>
        <v>815</v>
      </c>
      <c r="O12" s="8">
        <f>IF(COUNT(B12:M12)=0,"",AVERAGE(B12:M12))</f>
        <v>271.66666667</v>
      </c>
    </row>
    <row r="13" spans="1:15" x14ac:dyDescent="0.25">
      <c r="A13" s="5" t="str">
        <f>'المخطط'!A13</f>
        <v>الإنترنت والجوال</v>
      </c>
      <c r="B13" s="6">
        <v>300</v>
      </c>
      <c r="C13" s="6">
        <v>300</v>
      </c>
      <c r="D13" s="6">
        <v>300</v>
      </c>
      <c r="E13" s="6"/>
      <c r="F13" s="6"/>
      <c r="G13" s="6"/>
      <c r="H13" s="6"/>
      <c r="I13" s="6"/>
      <c r="J13" s="6"/>
      <c r="K13" s="6"/>
      <c r="L13" s="6"/>
      <c r="M13" s="6"/>
      <c r="N13" s="7">
        <f>SUM(B13:M13)</f>
        <v>900</v>
      </c>
      <c r="O13" s="8">
        <f>IF(COUNT(B13:M13)=0,"",AVERAGE(B13:M13))</f>
        <v>300</v>
      </c>
    </row>
    <row r="14" spans="1:15" x14ac:dyDescent="0.25">
      <c r="A14" s="5" t="str">
        <f>'المخطط'!A14</f>
        <v>البقالة ومستلزمات البيت</v>
      </c>
      <c r="B14" s="6">
        <v>1385</v>
      </c>
      <c r="C14" s="6">
        <v>1940</v>
      </c>
      <c r="D14" s="6">
        <v>1620</v>
      </c>
      <c r="E14" s="6"/>
      <c r="F14" s="6"/>
      <c r="G14" s="6"/>
      <c r="H14" s="6"/>
      <c r="I14" s="6"/>
      <c r="J14" s="6"/>
      <c r="K14" s="6"/>
      <c r="L14" s="6"/>
      <c r="M14" s="6"/>
      <c r="N14" s="7">
        <f>SUM(B14:M14)</f>
        <v>4945</v>
      </c>
      <c r="O14" s="8">
        <f>IF(COUNT(B14:M14)=0,"",AVERAGE(B14:M14))</f>
        <v>1648.3333333</v>
      </c>
    </row>
    <row r="15" spans="1:15" x14ac:dyDescent="0.25">
      <c r="A15" s="5" t="str">
        <f>'المخطط'!A15</f>
        <v>المواصلات والوقود</v>
      </c>
      <c r="B15" s="6">
        <v>575</v>
      </c>
      <c r="C15" s="6">
        <v>610</v>
      </c>
      <c r="D15" s="6">
        <v>640</v>
      </c>
      <c r="E15" s="6"/>
      <c r="F15" s="6"/>
      <c r="G15" s="6"/>
      <c r="H15" s="6"/>
      <c r="I15" s="6"/>
      <c r="J15" s="6"/>
      <c r="K15" s="6"/>
      <c r="L15" s="6"/>
      <c r="M15" s="6"/>
      <c r="N15" s="7">
        <f>SUM(B15:M15)</f>
        <v>1825</v>
      </c>
      <c r="O15" s="8">
        <f>IF(COUNT(B15:M15)=0,"",AVERAGE(B15:M15))</f>
        <v>608.33333333</v>
      </c>
    </row>
    <row r="16" spans="1:15" x14ac:dyDescent="0.25">
      <c r="A16" s="5" t="str">
        <f>'المخطط'!A16</f>
        <v>الرسوم المدرسية</v>
      </c>
      <c r="B16" s="6">
        <v>1500</v>
      </c>
      <c r="C16" s="6">
        <v>0</v>
      </c>
      <c r="D16" s="6">
        <v>0</v>
      </c>
      <c r="E16" s="6"/>
      <c r="F16" s="6"/>
      <c r="G16" s="6"/>
      <c r="H16" s="6"/>
      <c r="I16" s="6"/>
      <c r="J16" s="6"/>
      <c r="K16" s="6"/>
      <c r="L16" s="6"/>
      <c r="M16" s="6"/>
      <c r="N16" s="7">
        <f>SUM(B16:M16)</f>
        <v>1500</v>
      </c>
      <c r="O16" s="8">
        <f>IF(COUNT(B16:M16)=0,"",AVERAGE(B16:M16))</f>
        <v>500</v>
      </c>
    </row>
    <row r="17" spans="1:15" x14ac:dyDescent="0.25">
      <c r="A17" s="5" t="str">
        <f>'المخطط'!A17</f>
        <v>الصحة</v>
      </c>
      <c r="B17" s="6">
        <v>90</v>
      </c>
      <c r="C17" s="6">
        <v>420</v>
      </c>
      <c r="D17" s="6">
        <v>200</v>
      </c>
      <c r="E17" s="6"/>
      <c r="F17" s="6"/>
      <c r="G17" s="6"/>
      <c r="H17" s="6"/>
      <c r="I17" s="6"/>
      <c r="J17" s="6"/>
      <c r="K17" s="6"/>
      <c r="L17" s="6"/>
      <c r="M17" s="6"/>
      <c r="N17" s="7">
        <f>SUM(B17:M17)</f>
        <v>710</v>
      </c>
      <c r="O17" s="8">
        <f>IF(COUNT(B17:M17)=0,"",AVERAGE(B17:M17))</f>
        <v>236.66666667</v>
      </c>
    </row>
    <row r="18" spans="1:15" x14ac:dyDescent="0.25">
      <c r="A18" s="5" t="str">
        <f>'المخطط'!A18</f>
        <v>الملابس</v>
      </c>
      <c r="B18" s="6">
        <v>160</v>
      </c>
      <c r="C18" s="6">
        <v>240</v>
      </c>
      <c r="D18" s="6">
        <v>820</v>
      </c>
      <c r="E18" s="6"/>
      <c r="F18" s="6"/>
      <c r="G18" s="6"/>
      <c r="H18" s="6"/>
      <c r="I18" s="6"/>
      <c r="J18" s="6"/>
      <c r="K18" s="6"/>
      <c r="L18" s="6"/>
      <c r="M18" s="6"/>
      <c r="N18" s="7">
        <f>SUM(B18:M18)</f>
        <v>1220</v>
      </c>
      <c r="O18" s="8">
        <f>IF(COUNT(B18:M18)=0,"",AVERAGE(B18:M18))</f>
        <v>406.66666667</v>
      </c>
    </row>
    <row r="19" spans="1:15" x14ac:dyDescent="0.25">
      <c r="A19" s="5" t="str">
        <f>'المخطط'!A19</f>
        <v>المطاعم والترفيه</v>
      </c>
      <c r="B19" s="6">
        <v>470</v>
      </c>
      <c r="C19" s="6">
        <v>360</v>
      </c>
      <c r="D19" s="6">
        <v>520</v>
      </c>
      <c r="E19" s="6"/>
      <c r="F19" s="6"/>
      <c r="G19" s="6"/>
      <c r="H19" s="6"/>
      <c r="I19" s="6"/>
      <c r="J19" s="6"/>
      <c r="K19" s="6"/>
      <c r="L19" s="6"/>
      <c r="M19" s="6"/>
      <c r="N19" s="7">
        <f>SUM(B19:M19)</f>
        <v>1350</v>
      </c>
      <c r="O19" s="8">
        <f>IF(COUNT(B19:M19)=0,"",AVERAGE(B19:M19))</f>
        <v>450</v>
      </c>
    </row>
    <row r="20" spans="1:15" x14ac:dyDescent="0.25">
      <c r="A20" s="5" t="str">
        <f>'المخطط'!A20</f>
        <v>الأعياد والسفر والهدايا</v>
      </c>
      <c r="B20" s="6">
        <v>60</v>
      </c>
      <c r="C20" s="6">
        <v>150</v>
      </c>
      <c r="D20" s="6">
        <v>1100</v>
      </c>
      <c r="E20" s="6"/>
      <c r="F20" s="6"/>
      <c r="G20" s="6"/>
      <c r="H20" s="6"/>
      <c r="I20" s="6"/>
      <c r="J20" s="6"/>
      <c r="K20" s="6"/>
      <c r="L20" s="6"/>
      <c r="M20" s="6"/>
      <c r="N20" s="7">
        <f>SUM(B20:M20)</f>
        <v>1310</v>
      </c>
      <c r="O20" s="8">
        <f>IF(COUNT(B20:M20)=0,"",AVERAGE(B20:M20))</f>
        <v>436.66666667</v>
      </c>
    </row>
    <row r="21" spans="1:15" x14ac:dyDescent="0.25">
      <c r="A21" s="5" t="str">
        <f>'المخطط'!A21</f>
        <v>الاشتراكات</v>
      </c>
      <c r="B21" s="6">
        <v>100</v>
      </c>
      <c r="C21" s="6">
        <v>100</v>
      </c>
      <c r="D21" s="6">
        <v>100</v>
      </c>
      <c r="E21" s="6"/>
      <c r="F21" s="6"/>
      <c r="G21" s="6"/>
      <c r="H21" s="6"/>
      <c r="I21" s="6"/>
      <c r="J21" s="6"/>
      <c r="K21" s="6"/>
      <c r="L21" s="6"/>
      <c r="M21" s="6"/>
      <c r="N21" s="7">
        <f>SUM(B21:M21)</f>
        <v>300</v>
      </c>
      <c r="O21" s="8">
        <f>IF(COUNT(B21:M21)=0,"",AVERAGE(B21:M21))</f>
        <v>100</v>
      </c>
    </row>
    <row r="22" spans="1:15" x14ac:dyDescent="0.25">
      <c r="A22" s="5" t="str">
        <f>'المخطط'!A22</f>
        <v>الأقساط والديون</v>
      </c>
      <c r="B22" s="6">
        <v>800</v>
      </c>
      <c r="C22" s="6">
        <v>800</v>
      </c>
      <c r="D22" s="6">
        <v>800</v>
      </c>
      <c r="E22" s="6"/>
      <c r="F22" s="6"/>
      <c r="G22" s="6"/>
      <c r="H22" s="6"/>
      <c r="I22" s="6"/>
      <c r="J22" s="6"/>
      <c r="K22" s="6"/>
      <c r="L22" s="6"/>
      <c r="M22" s="6"/>
      <c r="N22" s="7">
        <f>SUM(B22:M22)</f>
        <v>2400</v>
      </c>
      <c r="O22" s="8">
        <f>IF(COUNT(B22:M22)=0,"",AVERAGE(B22:M22))</f>
        <v>800</v>
      </c>
    </row>
    <row r="23" spans="1:15" x14ac:dyDescent="0.25">
      <c r="A23" s="11" t="str">
        <f>'المخطط'!A23</f>
        <v>الادخار</v>
      </c>
      <c r="B23" s="6">
        <v>500</v>
      </c>
      <c r="C23" s="6">
        <v>1000</v>
      </c>
      <c r="D23" s="6">
        <v>500</v>
      </c>
      <c r="E23" s="6"/>
      <c r="F23" s="6"/>
      <c r="G23" s="6"/>
      <c r="H23" s="6"/>
      <c r="I23" s="6"/>
      <c r="J23" s="6"/>
      <c r="K23" s="6"/>
      <c r="L23" s="6"/>
      <c r="M23" s="6"/>
      <c r="N23" s="7">
        <f>SUM(B23:M23)</f>
        <v>2000</v>
      </c>
      <c r="O23" s="8">
        <f>IF(COUNT(B23:M23)=0,"",AVERAGE(B23:M23))</f>
        <v>666.66666667</v>
      </c>
    </row>
    <row r="24" spans="1:15" x14ac:dyDescent="0.25">
      <c r="A24" s="5" t="str">
        <f>'المخطط'!A24</f>
        <v>أخرى</v>
      </c>
      <c r="B24" s="6">
        <v>210</v>
      </c>
      <c r="C24" s="6">
        <v>130</v>
      </c>
      <c r="D24" s="6">
        <v>240</v>
      </c>
      <c r="E24" s="6"/>
      <c r="F24" s="6"/>
      <c r="G24" s="6"/>
      <c r="H24" s="6"/>
      <c r="I24" s="6"/>
      <c r="J24" s="6"/>
      <c r="K24" s="6"/>
      <c r="L24" s="6"/>
      <c r="M24" s="6"/>
      <c r="N24" s="7">
        <f>SUM(B24:M24)</f>
        <v>580</v>
      </c>
      <c r="O24" s="8">
        <f>IF(COUNT(B24:M24)=0,"",AVERAGE(B24:M24))</f>
        <v>193.33333333</v>
      </c>
    </row>
    <row r="25" spans="1:15" x14ac:dyDescent="0.25">
      <c r="A25" s="9" t="s">
        <v>37</v>
      </c>
      <c r="B25" s="10">
        <f>IF(COUNT(B5:B7,B11:B24)=0,"",SUM(B11:B24))</f>
        <v>9412</v>
      </c>
      <c r="C25" s="10">
        <f>IF(COUNT(C5:C7,C11:C24)=0,"",SUM(C11:C24))</f>
        <v>9298</v>
      </c>
      <c r="D25" s="10">
        <f>IF(COUNT(D5:D7,D11:D24)=0,"",SUM(D11:D24))</f>
        <v>10145</v>
      </c>
      <c r="E25" s="10" t="str">
        <f>IF(COUNT(E5:E7,E11:E24)=0,"",SUM(E11:E24))</f>
        <v/>
      </c>
      <c r="F25" s="10" t="str">
        <f>IF(COUNT(F5:F7,F11:F24)=0,"",SUM(F11:F24))</f>
        <v/>
      </c>
      <c r="G25" s="10" t="str">
        <f>IF(COUNT(G5:G7,G11:G24)=0,"",SUM(G11:G24))</f>
        <v/>
      </c>
      <c r="H25" s="10" t="str">
        <f>IF(COUNT(H5:H7,H11:H24)=0,"",SUM(H11:H24))</f>
        <v/>
      </c>
      <c r="I25" s="10" t="str">
        <f>IF(COUNT(I5:I7,I11:I24)=0,"",SUM(I11:I24))</f>
        <v/>
      </c>
      <c r="J25" s="10" t="str">
        <f>IF(COUNT(J5:J7,J11:J24)=0,"",SUM(J11:J24))</f>
        <v/>
      </c>
      <c r="K25" s="10" t="str">
        <f>IF(COUNT(K5:K7,K11:K24)=0,"",SUM(K11:K24))</f>
        <v/>
      </c>
      <c r="L25" s="10" t="str">
        <f>IF(COUNT(L5:L7,L11:L24)=0,"",SUM(L11:L24))</f>
        <v/>
      </c>
      <c r="M25" s="10" t="str">
        <f>IF(COUNT(M5:M7,M11:M24)=0,"",SUM(M11:M24))</f>
        <v/>
      </c>
      <c r="N25" s="10">
        <f>SUM(B25:M25)</f>
        <v>28855</v>
      </c>
      <c r="O25" s="10">
        <f>IF(COUNT(B25:M25)=0,"",AVERAGE(B25:M25))</f>
        <v>9618.3333333</v>
      </c>
    </row>
    <row r="27" spans="1:15" x14ac:dyDescent="0.25">
      <c r="A27" s="12" t="s">
        <v>38</v>
      </c>
      <c r="B27" s="13">
        <f>IF(B8="","",B8-B25)</f>
        <v>588</v>
      </c>
      <c r="C27" s="13">
        <f>IF(C8="","",C8-C25)</f>
        <v>1502</v>
      </c>
      <c r="D27" s="13">
        <f>IF(D8="","",D8-D25)</f>
        <v>-145</v>
      </c>
      <c r="E27" s="13" t="str">
        <f>IF(E8="","",E8-E25)</f>
        <v/>
      </c>
      <c r="F27" s="13" t="str">
        <f>IF(F8="","",F8-F25)</f>
        <v/>
      </c>
      <c r="G27" s="13" t="str">
        <f>IF(G8="","",G8-G25)</f>
        <v/>
      </c>
      <c r="H27" s="13" t="str">
        <f>IF(H8="","",H8-H25)</f>
        <v/>
      </c>
      <c r="I27" s="13" t="str">
        <f>IF(I8="","",I8-I25)</f>
        <v/>
      </c>
      <c r="J27" s="13" t="str">
        <f>IF(J8="","",J8-J25)</f>
        <v/>
      </c>
      <c r="K27" s="13" t="str">
        <f>IF(K8="","",K8-K25)</f>
        <v/>
      </c>
      <c r="L27" s="13" t="str">
        <f>IF(L8="","",L8-L25)</f>
        <v/>
      </c>
      <c r="M27" s="13" t="str">
        <f>IF(M8="","",M8-M25)</f>
        <v/>
      </c>
      <c r="N27" s="13">
        <f>SUM(B27:M27)</f>
        <v>1945</v>
      </c>
      <c r="O27" s="13">
        <f>IF(COUNT(B27:M27)=0,"",AVERAGE(B27:M27))</f>
        <v>648.33333333</v>
      </c>
    </row>
    <row r="28" spans="1:15" x14ac:dyDescent="0.25">
      <c r="A28" s="12" t="s">
        <v>39</v>
      </c>
      <c r="B28" s="13">
        <f>IF(B8="","",B23+B27)</f>
        <v>1088</v>
      </c>
      <c r="C28" s="13">
        <f>IF(C8="","",C23+C27)</f>
        <v>2502</v>
      </c>
      <c r="D28" s="13">
        <f>IF(D8="","",D23+D27)</f>
        <v>355</v>
      </c>
      <c r="E28" s="13" t="str">
        <f>IF(E8="","",E23+E27)</f>
        <v/>
      </c>
      <c r="F28" s="13" t="str">
        <f>IF(F8="","",F23+F27)</f>
        <v/>
      </c>
      <c r="G28" s="13" t="str">
        <f>IF(G8="","",G23+G27)</f>
        <v/>
      </c>
      <c r="H28" s="13" t="str">
        <f>IF(H8="","",H23+H27)</f>
        <v/>
      </c>
      <c r="I28" s="13" t="str">
        <f>IF(I8="","",I23+I27)</f>
        <v/>
      </c>
      <c r="J28" s="13" t="str">
        <f>IF(J8="","",J23+J27)</f>
        <v/>
      </c>
      <c r="K28" s="13" t="str">
        <f>IF(K8="","",K23+K27)</f>
        <v/>
      </c>
      <c r="L28" s="13" t="str">
        <f>IF(L8="","",L23+L27)</f>
        <v/>
      </c>
      <c r="M28" s="13" t="str">
        <f>IF(M8="","",M23+M27)</f>
        <v/>
      </c>
      <c r="N28" s="13">
        <f>SUM(B28:M28)</f>
        <v>3945</v>
      </c>
      <c r="O28" s="13">
        <f>IF(COUNT(B28:M28)=0,"",AVERAGE(B28:M28))</f>
        <v>1315</v>
      </c>
    </row>
    <row r="29" spans="1:15" x14ac:dyDescent="0.25">
      <c r="A29" s="12" t="s">
        <v>40</v>
      </c>
      <c r="B29" s="14">
        <f>IF(N(B8)=0,"",B28/B8)</f>
        <v>0.1088</v>
      </c>
      <c r="C29" s="14">
        <f>IF(N(C8)=0,"",C28/C8)</f>
        <v>0.23166666667</v>
      </c>
      <c r="D29" s="14">
        <f>IF(N(D8)=0,"",D28/D8)</f>
        <v>0.0355</v>
      </c>
      <c r="E29" s="14" t="str">
        <f>IF(N(E8)=0,"",E28/E8)</f>
        <v/>
      </c>
      <c r="F29" s="14" t="str">
        <f>IF(N(F8)=0,"",F28/F8)</f>
        <v/>
      </c>
      <c r="G29" s="14" t="str">
        <f>IF(N(G8)=0,"",G28/G8)</f>
        <v/>
      </c>
      <c r="H29" s="14" t="str">
        <f>IF(N(H8)=0,"",H28/H8)</f>
        <v/>
      </c>
      <c r="I29" s="14" t="str">
        <f>IF(N(I8)=0,"",I28/I8)</f>
        <v/>
      </c>
      <c r="J29" s="14" t="str">
        <f>IF(N(J8)=0,"",J28/J8)</f>
        <v/>
      </c>
      <c r="K29" s="14" t="str">
        <f>IF(N(K8)=0,"",K28/K8)</f>
        <v/>
      </c>
      <c r="L29" s="14" t="str">
        <f>IF(N(L8)=0,"",L28/L8)</f>
        <v/>
      </c>
      <c r="M29" s="14" t="str">
        <f>IF(N(M8)=0,"",M28/M8)</f>
        <v/>
      </c>
      <c r="N29" s="14">
        <f>IF(N(N8)=0,"",N28/N8)</f>
        <v>0.12808441558</v>
      </c>
      <c r="O29" s="14">
        <f>IF(N(O8)=0,"",O28/O8)</f>
        <v>0.12808441558</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59E0B"/>
  </sheetPr>
  <dimension ref="A1:N29"/>
  <sheetViews>
    <sheetView workbookViewId="0" rightToLeft="1">
      <pane xSplit="1" ySplit="3" topLeftCell="B4" activePane="bottomRight" state="frozen"/>
      <selection pane="bottomRight"/>
    </sheetView>
  </sheetViews>
  <sheetFormatPr defaultRowHeight="15" outlineLevelRow="0" outlineLevelCol="0" x14ac:dyDescent="55"/>
  <cols>
    <col min="1" max="1" width="32" customWidth="1"/>
    <col min="2" max="13" width="11" customWidth="1"/>
    <col min="14" max="14" width="15" customWidth="1"/>
    <col min="15" max="15" width="4" customWidth="1"/>
  </cols>
  <sheetData>
    <row r="1" spans="1:1" x14ac:dyDescent="0.25">
      <c r="A1" s="1" t="s">
        <v>43</v>
      </c>
    </row>
    <row r="2" spans="1:1" x14ac:dyDescent="0.25">
      <c r="A2" s="2" t="s">
        <v>44</v>
      </c>
    </row>
    <row r="3" spans="1:14" x14ac:dyDescent="0.25">
      <c r="A3" s="3" t="s">
        <v>2</v>
      </c>
      <c r="B3" s="3" t="s">
        <v>3</v>
      </c>
      <c r="C3" s="3" t="s">
        <v>4</v>
      </c>
      <c r="D3" s="3" t="s">
        <v>5</v>
      </c>
      <c r="E3" s="3" t="s">
        <v>6</v>
      </c>
      <c r="F3" s="3" t="s">
        <v>7</v>
      </c>
      <c r="G3" s="3" t="s">
        <v>8</v>
      </c>
      <c r="H3" s="3" t="s">
        <v>9</v>
      </c>
      <c r="I3" s="3" t="s">
        <v>10</v>
      </c>
      <c r="J3" s="3" t="s">
        <v>11</v>
      </c>
      <c r="K3" s="3" t="s">
        <v>12</v>
      </c>
      <c r="L3" s="3" t="s">
        <v>13</v>
      </c>
      <c r="M3" s="3" t="s">
        <v>14</v>
      </c>
      <c r="N3" s="3" t="s">
        <v>45</v>
      </c>
    </row>
    <row r="4" spans="1:1" x14ac:dyDescent="0.25">
      <c r="A4" s="4" t="s">
        <v>17</v>
      </c>
    </row>
    <row r="5" spans="1:14" x14ac:dyDescent="0.25">
      <c r="A5" s="5" t="str">
        <f>'المخطط'!A5</f>
        <v>الراتب</v>
      </c>
      <c r="B5" s="15">
        <f>IF(COUNT('الفعلي'!B5)=0,"",'الفعلي'!B5-'المخطط'!B5)</f>
        <v>0</v>
      </c>
      <c r="C5" s="15">
        <f>IF(COUNT('الفعلي'!C5)=0,"",'الفعلي'!C5-'المخطط'!C5)</f>
        <v>0</v>
      </c>
      <c r="D5" s="15">
        <f>IF(COUNT('الفعلي'!D5)=0,"",'الفعلي'!D5-'المخطط'!D5)</f>
        <v>0</v>
      </c>
      <c r="E5" s="15" t="str">
        <f>IF(COUNT('الفعلي'!E5)=0,"",'الفعلي'!E5-'المخطط'!E5)</f>
        <v/>
      </c>
      <c r="F5" s="15" t="str">
        <f>IF(COUNT('الفعلي'!F5)=0,"",'الفعلي'!F5-'المخطط'!F5)</f>
        <v/>
      </c>
      <c r="G5" s="15" t="str">
        <f>IF(COUNT('الفعلي'!G5)=0,"",'الفعلي'!G5-'المخطط'!G5)</f>
        <v/>
      </c>
      <c r="H5" s="15" t="str">
        <f>IF(COUNT('الفعلي'!H5)=0,"",'الفعلي'!H5-'المخطط'!H5)</f>
        <v/>
      </c>
      <c r="I5" s="15" t="str">
        <f>IF(COUNT('الفعلي'!I5)=0,"",'الفعلي'!I5-'المخطط'!I5)</f>
        <v/>
      </c>
      <c r="J5" s="15" t="str">
        <f>IF(COUNT('الفعلي'!J5)=0,"",'الفعلي'!J5-'المخطط'!J5)</f>
        <v/>
      </c>
      <c r="K5" s="15" t="str">
        <f>IF(COUNT('الفعلي'!K5)=0,"",'الفعلي'!K5-'المخطط'!K5)</f>
        <v/>
      </c>
      <c r="L5" s="15" t="str">
        <f>IF(COUNT('الفعلي'!L5)=0,"",'الفعلي'!L5-'المخطط'!L5)</f>
        <v/>
      </c>
      <c r="M5" s="15" t="str">
        <f>IF(COUNT('الفعلي'!M5)=0,"",'الفعلي'!M5-'المخطط'!M5)</f>
        <v/>
      </c>
      <c r="N5" s="16">
        <f>SUM(B5:M5)</f>
        <v>0</v>
      </c>
    </row>
    <row r="6" spans="1:14" x14ac:dyDescent="0.25">
      <c r="A6" s="5" t="str">
        <f>'المخطط'!A6</f>
        <v>دخل إضافي</v>
      </c>
      <c r="B6" s="15">
        <f>IF(COUNT('الفعلي'!B6)=0,"",'الفعلي'!B6-'المخطط'!B6)</f>
        <v>0</v>
      </c>
      <c r="C6" s="15">
        <f>IF(COUNT('الفعلي'!C6)=0,"",'الفعلي'!C6-'المخطط'!C6)</f>
        <v>800</v>
      </c>
      <c r="D6" s="15">
        <f>IF(COUNT('الفعلي'!D6)=0,"",'الفعلي'!D6-'المخطط'!D6)</f>
        <v>0</v>
      </c>
      <c r="E6" s="15" t="str">
        <f>IF(COUNT('الفعلي'!E6)=0,"",'الفعلي'!E6-'المخطط'!E6)</f>
        <v/>
      </c>
      <c r="F6" s="15" t="str">
        <f>IF(COUNT('الفعلي'!F6)=0,"",'الفعلي'!F6-'المخطط'!F6)</f>
        <v/>
      </c>
      <c r="G6" s="15" t="str">
        <f>IF(COUNT('الفعلي'!G6)=0,"",'الفعلي'!G6-'المخطط'!G6)</f>
        <v/>
      </c>
      <c r="H6" s="15" t="str">
        <f>IF(COUNT('الفعلي'!H6)=0,"",'الفعلي'!H6-'المخطط'!H6)</f>
        <v/>
      </c>
      <c r="I6" s="15" t="str">
        <f>IF(COUNT('الفعلي'!I6)=0,"",'الفعلي'!I6-'المخطط'!I6)</f>
        <v/>
      </c>
      <c r="J6" s="15" t="str">
        <f>IF(COUNT('الفعلي'!J6)=0,"",'الفعلي'!J6-'المخطط'!J6)</f>
        <v/>
      </c>
      <c r="K6" s="15" t="str">
        <f>IF(COUNT('الفعلي'!K6)=0,"",'الفعلي'!K6-'المخطط'!K6)</f>
        <v/>
      </c>
      <c r="L6" s="15" t="str">
        <f>IF(COUNT('الفعلي'!L6)=0,"",'الفعلي'!L6-'المخطط'!L6)</f>
        <v/>
      </c>
      <c r="M6" s="15" t="str">
        <f>IF(COUNT('الفعلي'!M6)=0,"",'الفعلي'!M6-'المخطط'!M6)</f>
        <v/>
      </c>
      <c r="N6" s="16">
        <f>SUM(B6:M6)</f>
        <v>800</v>
      </c>
    </row>
    <row r="7" spans="1:14" x14ac:dyDescent="0.25">
      <c r="A7" s="5" t="str">
        <f>'المخطط'!A7</f>
        <v>دخل آخر</v>
      </c>
      <c r="B7" s="15">
        <f>IF(COUNT('الفعلي'!B7)=0,"",'الفعلي'!B7-'المخطط'!B7)</f>
        <v>0</v>
      </c>
      <c r="C7" s="15">
        <f>IF(COUNT('الفعلي'!C7)=0,"",'الفعلي'!C7-'المخطط'!C7)</f>
        <v>0</v>
      </c>
      <c r="D7" s="15">
        <f>IF(COUNT('الفعلي'!D7)=0,"",'الفعلي'!D7-'المخطط'!D7)</f>
        <v>0</v>
      </c>
      <c r="E7" s="15" t="str">
        <f>IF(COUNT('الفعلي'!E7)=0,"",'الفعلي'!E7-'المخطط'!E7)</f>
        <v/>
      </c>
      <c r="F7" s="15" t="str">
        <f>IF(COUNT('الفعلي'!F7)=0,"",'الفعلي'!F7-'المخطط'!F7)</f>
        <v/>
      </c>
      <c r="G7" s="15" t="str">
        <f>IF(COUNT('الفعلي'!G7)=0,"",'الفعلي'!G7-'المخطط'!G7)</f>
        <v/>
      </c>
      <c r="H7" s="15" t="str">
        <f>IF(COUNT('الفعلي'!H7)=0,"",'الفعلي'!H7-'المخطط'!H7)</f>
        <v/>
      </c>
      <c r="I7" s="15" t="str">
        <f>IF(COUNT('الفعلي'!I7)=0,"",'الفعلي'!I7-'المخطط'!I7)</f>
        <v/>
      </c>
      <c r="J7" s="15" t="str">
        <f>IF(COUNT('الفعلي'!J7)=0,"",'الفعلي'!J7-'المخطط'!J7)</f>
        <v/>
      </c>
      <c r="K7" s="15" t="str">
        <f>IF(COUNT('الفعلي'!K7)=0,"",'الفعلي'!K7-'المخطط'!K7)</f>
        <v/>
      </c>
      <c r="L7" s="15" t="str">
        <f>IF(COUNT('الفعلي'!L7)=0,"",'الفعلي'!L7-'المخطط'!L7)</f>
        <v/>
      </c>
      <c r="M7" s="15" t="str">
        <f>IF(COUNT('الفعلي'!M7)=0,"",'الفعلي'!M7-'المخطط'!M7)</f>
        <v/>
      </c>
      <c r="N7" s="16">
        <f>SUM(B7:M7)</f>
        <v>0</v>
      </c>
    </row>
    <row r="8" spans="1:14" x14ac:dyDescent="0.25">
      <c r="A8" s="9" t="s">
        <v>21</v>
      </c>
      <c r="B8" s="16">
        <f>IF('الفعلي'!B8="","",'الفعلي'!B8-'المخطط'!B8)</f>
        <v>0</v>
      </c>
      <c r="C8" s="16">
        <f>IF('الفعلي'!C8="","",'الفعلي'!C8-'المخطط'!C8)</f>
        <v>800</v>
      </c>
      <c r="D8" s="16">
        <f>IF('الفعلي'!D8="","",'الفعلي'!D8-'المخطط'!D8)</f>
        <v>0</v>
      </c>
      <c r="E8" s="16" t="str">
        <f>IF('الفعلي'!E8="","",'الفعلي'!E8-'المخطط'!E8)</f>
        <v/>
      </c>
      <c r="F8" s="16" t="str">
        <f>IF('الفعلي'!F8="","",'الفعلي'!F8-'المخطط'!F8)</f>
        <v/>
      </c>
      <c r="G8" s="16" t="str">
        <f>IF('الفعلي'!G8="","",'الفعلي'!G8-'المخطط'!G8)</f>
        <v/>
      </c>
      <c r="H8" s="16" t="str">
        <f>IF('الفعلي'!H8="","",'الفعلي'!H8-'المخطط'!H8)</f>
        <v/>
      </c>
      <c r="I8" s="16" t="str">
        <f>IF('الفعلي'!I8="","",'الفعلي'!I8-'المخطط'!I8)</f>
        <v/>
      </c>
      <c r="J8" s="16" t="str">
        <f>IF('الفعلي'!J8="","",'الفعلي'!J8-'المخطط'!J8)</f>
        <v/>
      </c>
      <c r="K8" s="16" t="str">
        <f>IF('الفعلي'!K8="","",'الفعلي'!K8-'المخطط'!K8)</f>
        <v/>
      </c>
      <c r="L8" s="16" t="str">
        <f>IF('الفعلي'!L8="","",'الفعلي'!L8-'المخطط'!L8)</f>
        <v/>
      </c>
      <c r="M8" s="16" t="str">
        <f>IF('الفعلي'!M8="","",'الفعلي'!M8-'المخطط'!M8)</f>
        <v/>
      </c>
      <c r="N8" s="16">
        <f>SUM(B8:M8)</f>
        <v>800</v>
      </c>
    </row>
    <row r="10" spans="1:1" x14ac:dyDescent="0.25">
      <c r="A10" s="4" t="s">
        <v>22</v>
      </c>
    </row>
    <row r="11" spans="1:14" x14ac:dyDescent="0.25">
      <c r="A11" s="5" t="str">
        <f>'المخطط'!A11</f>
        <v>الإيجار</v>
      </c>
      <c r="B11" s="15">
        <f>IF(COUNT('الفعلي'!B11)=0,"",'المخطط'!B11-'الفعلي'!B11)</f>
        <v>0</v>
      </c>
      <c r="C11" s="15">
        <f>IF(COUNT('الفعلي'!C11)=0,"",'المخطط'!C11-'الفعلي'!C11)</f>
        <v>0</v>
      </c>
      <c r="D11" s="15">
        <f>IF(COUNT('الفعلي'!D11)=0,"",'المخطط'!D11-'الفعلي'!D11)</f>
        <v>0</v>
      </c>
      <c r="E11" s="15" t="str">
        <f>IF(COUNT('الفعلي'!E11)=0,"",'المخطط'!E11-'الفعلي'!E11)</f>
        <v/>
      </c>
      <c r="F11" s="15" t="str">
        <f>IF(COUNT('الفعلي'!F11)=0,"",'المخطط'!F11-'الفعلي'!F11)</f>
        <v/>
      </c>
      <c r="G11" s="15" t="str">
        <f>IF(COUNT('الفعلي'!G11)=0,"",'المخطط'!G11-'الفعلي'!G11)</f>
        <v/>
      </c>
      <c r="H11" s="15" t="str">
        <f>IF(COUNT('الفعلي'!H11)=0,"",'المخطط'!H11-'الفعلي'!H11)</f>
        <v/>
      </c>
      <c r="I11" s="15" t="str">
        <f>IF(COUNT('الفعلي'!I11)=0,"",'المخطط'!I11-'الفعلي'!I11)</f>
        <v/>
      </c>
      <c r="J11" s="15" t="str">
        <f>IF(COUNT('الفعلي'!J11)=0,"",'المخطط'!J11-'الفعلي'!J11)</f>
        <v/>
      </c>
      <c r="K11" s="15" t="str">
        <f>IF(COUNT('الفعلي'!K11)=0,"",'المخطط'!K11-'الفعلي'!K11)</f>
        <v/>
      </c>
      <c r="L11" s="15" t="str">
        <f>IF(COUNT('الفعلي'!L11)=0,"",'المخطط'!L11-'الفعلي'!L11)</f>
        <v/>
      </c>
      <c r="M11" s="15" t="str">
        <f>IF(COUNT('الفعلي'!M11)=0,"",'المخطط'!M11-'الفعلي'!M11)</f>
        <v/>
      </c>
      <c r="N11" s="16">
        <f>SUM(B11:M11)</f>
        <v>0</v>
      </c>
    </row>
    <row r="12" spans="1:14" x14ac:dyDescent="0.25">
      <c r="A12" s="5" t="str">
        <f>'المخطط'!A12</f>
        <v>الكهرباء والماء</v>
      </c>
      <c r="B12" s="15">
        <f>IF(COUNT('الفعلي'!B12)=0,"",'المخطط'!B12-'الفعلي'!B12)</f>
        <v>-12</v>
      </c>
      <c r="C12" s="15">
        <f>IF(COUNT('الفعلي'!C12)=0,"",'المخطط'!C12-'الفعلي'!C12)</f>
        <v>2</v>
      </c>
      <c r="D12" s="15">
        <f>IF(COUNT('الفعلي'!D12)=0,"",'المخطط'!D12-'الفعلي'!D12)</f>
        <v>-25</v>
      </c>
      <c r="E12" s="15" t="str">
        <f>IF(COUNT('الفعلي'!E12)=0,"",'المخطط'!E12-'الفعلي'!E12)</f>
        <v/>
      </c>
      <c r="F12" s="15" t="str">
        <f>IF(COUNT('الفعلي'!F12)=0,"",'المخطط'!F12-'الفعلي'!F12)</f>
        <v/>
      </c>
      <c r="G12" s="15" t="str">
        <f>IF(COUNT('الفعلي'!G12)=0,"",'المخطط'!G12-'الفعلي'!G12)</f>
        <v/>
      </c>
      <c r="H12" s="15" t="str">
        <f>IF(COUNT('الفعلي'!H12)=0,"",'المخطط'!H12-'الفعلي'!H12)</f>
        <v/>
      </c>
      <c r="I12" s="15" t="str">
        <f>IF(COUNT('الفعلي'!I12)=0,"",'المخطط'!I12-'الفعلي'!I12)</f>
        <v/>
      </c>
      <c r="J12" s="15" t="str">
        <f>IF(COUNT('الفعلي'!J12)=0,"",'المخطط'!J12-'الفعلي'!J12)</f>
        <v/>
      </c>
      <c r="K12" s="15" t="str">
        <f>IF(COUNT('الفعلي'!K12)=0,"",'المخطط'!K12-'الفعلي'!K12)</f>
        <v/>
      </c>
      <c r="L12" s="15" t="str">
        <f>IF(COUNT('الفعلي'!L12)=0,"",'المخطط'!L12-'الفعلي'!L12)</f>
        <v/>
      </c>
      <c r="M12" s="15" t="str">
        <f>IF(COUNT('الفعلي'!M12)=0,"",'المخطط'!M12-'الفعلي'!M12)</f>
        <v/>
      </c>
      <c r="N12" s="16">
        <f>SUM(B12:M12)</f>
        <v>-35</v>
      </c>
    </row>
    <row r="13" spans="1:14" x14ac:dyDescent="0.25">
      <c r="A13" s="5" t="str">
        <f>'المخطط'!A13</f>
        <v>الإنترنت والجوال</v>
      </c>
      <c r="B13" s="15">
        <f>IF(COUNT('الفعلي'!B13)=0,"",'المخطط'!B13-'الفعلي'!B13)</f>
        <v>0</v>
      </c>
      <c r="C13" s="15">
        <f>IF(COUNT('الفعلي'!C13)=0,"",'المخطط'!C13-'الفعلي'!C13)</f>
        <v>0</v>
      </c>
      <c r="D13" s="15">
        <f>IF(COUNT('الفعلي'!D13)=0,"",'المخطط'!D13-'الفعلي'!D13)</f>
        <v>0</v>
      </c>
      <c r="E13" s="15" t="str">
        <f>IF(COUNT('الفعلي'!E13)=0,"",'المخطط'!E13-'الفعلي'!E13)</f>
        <v/>
      </c>
      <c r="F13" s="15" t="str">
        <f>IF(COUNT('الفعلي'!F13)=0,"",'المخطط'!F13-'الفعلي'!F13)</f>
        <v/>
      </c>
      <c r="G13" s="15" t="str">
        <f>IF(COUNT('الفعلي'!G13)=0,"",'المخطط'!G13-'الفعلي'!G13)</f>
        <v/>
      </c>
      <c r="H13" s="15" t="str">
        <f>IF(COUNT('الفعلي'!H13)=0,"",'المخطط'!H13-'الفعلي'!H13)</f>
        <v/>
      </c>
      <c r="I13" s="15" t="str">
        <f>IF(COUNT('الفعلي'!I13)=0,"",'المخطط'!I13-'الفعلي'!I13)</f>
        <v/>
      </c>
      <c r="J13" s="15" t="str">
        <f>IF(COUNT('الفعلي'!J13)=0,"",'المخطط'!J13-'الفعلي'!J13)</f>
        <v/>
      </c>
      <c r="K13" s="15" t="str">
        <f>IF(COUNT('الفعلي'!K13)=0,"",'المخطط'!K13-'الفعلي'!K13)</f>
        <v/>
      </c>
      <c r="L13" s="15" t="str">
        <f>IF(COUNT('الفعلي'!L13)=0,"",'المخطط'!L13-'الفعلي'!L13)</f>
        <v/>
      </c>
      <c r="M13" s="15" t="str">
        <f>IF(COUNT('الفعلي'!M13)=0,"",'المخطط'!M13-'الفعلي'!M13)</f>
        <v/>
      </c>
      <c r="N13" s="16">
        <f>SUM(B13:M13)</f>
        <v>0</v>
      </c>
    </row>
    <row r="14" spans="1:14" x14ac:dyDescent="0.25">
      <c r="A14" s="5" t="str">
        <f>'المخطط'!A14</f>
        <v>البقالة ومستلزمات البيت</v>
      </c>
      <c r="B14" s="15">
        <f>IF(COUNT('الفعلي'!B14)=0,"",'المخطط'!B14-'الفعلي'!B14)</f>
        <v>-85</v>
      </c>
      <c r="C14" s="15">
        <f>IF(COUNT('الفعلي'!C14)=0,"",'المخطط'!C14-'الفعلي'!C14)</f>
        <v>-240</v>
      </c>
      <c r="D14" s="15">
        <f>IF(COUNT('الفعلي'!D14)=0,"",'المخطط'!D14-'الفعلي'!D14)</f>
        <v>-120</v>
      </c>
      <c r="E14" s="15" t="str">
        <f>IF(COUNT('الفعلي'!E14)=0,"",'المخطط'!E14-'الفعلي'!E14)</f>
        <v/>
      </c>
      <c r="F14" s="15" t="str">
        <f>IF(COUNT('الفعلي'!F14)=0,"",'المخطط'!F14-'الفعلي'!F14)</f>
        <v/>
      </c>
      <c r="G14" s="15" t="str">
        <f>IF(COUNT('الفعلي'!G14)=0,"",'المخطط'!G14-'الفعلي'!G14)</f>
        <v/>
      </c>
      <c r="H14" s="15" t="str">
        <f>IF(COUNT('الفعلي'!H14)=0,"",'المخطط'!H14-'الفعلي'!H14)</f>
        <v/>
      </c>
      <c r="I14" s="15" t="str">
        <f>IF(COUNT('الفعلي'!I14)=0,"",'المخطط'!I14-'الفعلي'!I14)</f>
        <v/>
      </c>
      <c r="J14" s="15" t="str">
        <f>IF(COUNT('الفعلي'!J14)=0,"",'المخطط'!J14-'الفعلي'!J14)</f>
        <v/>
      </c>
      <c r="K14" s="15" t="str">
        <f>IF(COUNT('الفعلي'!K14)=0,"",'المخطط'!K14-'الفعلي'!K14)</f>
        <v/>
      </c>
      <c r="L14" s="15" t="str">
        <f>IF(COUNT('الفعلي'!L14)=0,"",'المخطط'!L14-'الفعلي'!L14)</f>
        <v/>
      </c>
      <c r="M14" s="15" t="str">
        <f>IF(COUNT('الفعلي'!M14)=0,"",'المخطط'!M14-'الفعلي'!M14)</f>
        <v/>
      </c>
      <c r="N14" s="16">
        <f>SUM(B14:M14)</f>
        <v>-445</v>
      </c>
    </row>
    <row r="15" spans="1:14" x14ac:dyDescent="0.25">
      <c r="A15" s="5" t="str">
        <f>'المخطط'!A15</f>
        <v>المواصلات والوقود</v>
      </c>
      <c r="B15" s="15">
        <f>IF(COUNT('الفعلي'!B15)=0,"",'المخطط'!B15-'الفعلي'!B15)</f>
        <v>25</v>
      </c>
      <c r="C15" s="15">
        <f>IF(COUNT('الفعلي'!C15)=0,"",'المخطط'!C15-'الفعلي'!C15)</f>
        <v>-10</v>
      </c>
      <c r="D15" s="15">
        <f>IF(COUNT('الفعلي'!D15)=0,"",'المخطط'!D15-'الفعلي'!D15)</f>
        <v>-40</v>
      </c>
      <c r="E15" s="15" t="str">
        <f>IF(COUNT('الفعلي'!E15)=0,"",'المخطط'!E15-'الفعلي'!E15)</f>
        <v/>
      </c>
      <c r="F15" s="15" t="str">
        <f>IF(COUNT('الفعلي'!F15)=0,"",'المخطط'!F15-'الفعلي'!F15)</f>
        <v/>
      </c>
      <c r="G15" s="15" t="str">
        <f>IF(COUNT('الفعلي'!G15)=0,"",'المخطط'!G15-'الفعلي'!G15)</f>
        <v/>
      </c>
      <c r="H15" s="15" t="str">
        <f>IF(COUNT('الفعلي'!H15)=0,"",'المخطط'!H15-'الفعلي'!H15)</f>
        <v/>
      </c>
      <c r="I15" s="15" t="str">
        <f>IF(COUNT('الفعلي'!I15)=0,"",'المخطط'!I15-'الفعلي'!I15)</f>
        <v/>
      </c>
      <c r="J15" s="15" t="str">
        <f>IF(COUNT('الفعلي'!J15)=0,"",'المخطط'!J15-'الفعلي'!J15)</f>
        <v/>
      </c>
      <c r="K15" s="15" t="str">
        <f>IF(COUNT('الفعلي'!K15)=0,"",'المخطط'!K15-'الفعلي'!K15)</f>
        <v/>
      </c>
      <c r="L15" s="15" t="str">
        <f>IF(COUNT('الفعلي'!L15)=0,"",'المخطط'!L15-'الفعلي'!L15)</f>
        <v/>
      </c>
      <c r="M15" s="15" t="str">
        <f>IF(COUNT('الفعلي'!M15)=0,"",'المخطط'!M15-'الفعلي'!M15)</f>
        <v/>
      </c>
      <c r="N15" s="16">
        <f>SUM(B15:M15)</f>
        <v>-25</v>
      </c>
    </row>
    <row r="16" spans="1:14" x14ac:dyDescent="0.25">
      <c r="A16" s="5" t="str">
        <f>'المخطط'!A16</f>
        <v>الرسوم المدرسية</v>
      </c>
      <c r="B16" s="15">
        <f>IF(COUNT('الفعلي'!B16)=0,"",'المخطط'!B16-'الفعلي'!B16)</f>
        <v>0</v>
      </c>
      <c r="C16" s="15">
        <f>IF(COUNT('الفعلي'!C16)=0,"",'المخطط'!C16-'الفعلي'!C16)</f>
        <v>0</v>
      </c>
      <c r="D16" s="15">
        <f>IF(COUNT('الفعلي'!D16)=0,"",'المخطط'!D16-'الفعلي'!D16)</f>
        <v>0</v>
      </c>
      <c r="E16" s="15" t="str">
        <f>IF(COUNT('الفعلي'!E16)=0,"",'المخطط'!E16-'الفعلي'!E16)</f>
        <v/>
      </c>
      <c r="F16" s="15" t="str">
        <f>IF(COUNT('الفعلي'!F16)=0,"",'المخطط'!F16-'الفعلي'!F16)</f>
        <v/>
      </c>
      <c r="G16" s="15" t="str">
        <f>IF(COUNT('الفعلي'!G16)=0,"",'المخطط'!G16-'الفعلي'!G16)</f>
        <v/>
      </c>
      <c r="H16" s="15" t="str">
        <f>IF(COUNT('الفعلي'!H16)=0,"",'المخطط'!H16-'الفعلي'!H16)</f>
        <v/>
      </c>
      <c r="I16" s="15" t="str">
        <f>IF(COUNT('الفعلي'!I16)=0,"",'المخطط'!I16-'الفعلي'!I16)</f>
        <v/>
      </c>
      <c r="J16" s="15" t="str">
        <f>IF(COUNT('الفعلي'!J16)=0,"",'المخطط'!J16-'الفعلي'!J16)</f>
        <v/>
      </c>
      <c r="K16" s="15" t="str">
        <f>IF(COUNT('الفعلي'!K16)=0,"",'المخطط'!K16-'الفعلي'!K16)</f>
        <v/>
      </c>
      <c r="L16" s="15" t="str">
        <f>IF(COUNT('الفعلي'!L16)=0,"",'المخطط'!L16-'الفعلي'!L16)</f>
        <v/>
      </c>
      <c r="M16" s="15" t="str">
        <f>IF(COUNT('الفعلي'!M16)=0,"",'المخطط'!M16-'الفعلي'!M16)</f>
        <v/>
      </c>
      <c r="N16" s="16">
        <f>SUM(B16:M16)</f>
        <v>0</v>
      </c>
    </row>
    <row r="17" spans="1:14" x14ac:dyDescent="0.25">
      <c r="A17" s="5" t="str">
        <f>'المخطط'!A17</f>
        <v>الصحة</v>
      </c>
      <c r="B17" s="15">
        <f>IF(COUNT('الفعلي'!B17)=0,"",'المخطط'!B17-'الفعلي'!B17)</f>
        <v>110</v>
      </c>
      <c r="C17" s="15">
        <f>IF(COUNT('الفعلي'!C17)=0,"",'المخطط'!C17-'الفعلي'!C17)</f>
        <v>-220</v>
      </c>
      <c r="D17" s="15">
        <f>IF(COUNT('الفعلي'!D17)=0,"",'المخطط'!D17-'الفعلي'!D17)</f>
        <v>0</v>
      </c>
      <c r="E17" s="15" t="str">
        <f>IF(COUNT('الفعلي'!E17)=0,"",'المخطط'!E17-'الفعلي'!E17)</f>
        <v/>
      </c>
      <c r="F17" s="15" t="str">
        <f>IF(COUNT('الفعلي'!F17)=0,"",'المخطط'!F17-'الفعلي'!F17)</f>
        <v/>
      </c>
      <c r="G17" s="15" t="str">
        <f>IF(COUNT('الفعلي'!G17)=0,"",'المخطط'!G17-'الفعلي'!G17)</f>
        <v/>
      </c>
      <c r="H17" s="15" t="str">
        <f>IF(COUNT('الفعلي'!H17)=0,"",'المخطط'!H17-'الفعلي'!H17)</f>
        <v/>
      </c>
      <c r="I17" s="15" t="str">
        <f>IF(COUNT('الفعلي'!I17)=0,"",'المخطط'!I17-'الفعلي'!I17)</f>
        <v/>
      </c>
      <c r="J17" s="15" t="str">
        <f>IF(COUNT('الفعلي'!J17)=0,"",'المخطط'!J17-'الفعلي'!J17)</f>
        <v/>
      </c>
      <c r="K17" s="15" t="str">
        <f>IF(COUNT('الفعلي'!K17)=0,"",'المخطط'!K17-'الفعلي'!K17)</f>
        <v/>
      </c>
      <c r="L17" s="15" t="str">
        <f>IF(COUNT('الفعلي'!L17)=0,"",'المخطط'!L17-'الفعلي'!L17)</f>
        <v/>
      </c>
      <c r="M17" s="15" t="str">
        <f>IF(COUNT('الفعلي'!M17)=0,"",'المخطط'!M17-'الفعلي'!M17)</f>
        <v/>
      </c>
      <c r="N17" s="16">
        <f>SUM(B17:M17)</f>
        <v>-110</v>
      </c>
    </row>
    <row r="18" spans="1:14" x14ac:dyDescent="0.25">
      <c r="A18" s="5" t="str">
        <f>'المخطط'!A18</f>
        <v>الملابس</v>
      </c>
      <c r="B18" s="15">
        <f>IF(COUNT('الفعلي'!B18)=0,"",'المخطط'!B18-'الفعلي'!B18)</f>
        <v>40</v>
      </c>
      <c r="C18" s="15">
        <f>IF(COUNT('الفعلي'!C18)=0,"",'المخطط'!C18-'الفعلي'!C18)</f>
        <v>-40</v>
      </c>
      <c r="D18" s="15">
        <f>IF(COUNT('الفعلي'!D18)=0,"",'المخطط'!D18-'الفعلي'!D18)</f>
        <v>-120</v>
      </c>
      <c r="E18" s="15" t="str">
        <f>IF(COUNT('الفعلي'!E18)=0,"",'المخطط'!E18-'الفعلي'!E18)</f>
        <v/>
      </c>
      <c r="F18" s="15" t="str">
        <f>IF(COUNT('الفعلي'!F18)=0,"",'المخطط'!F18-'الفعلي'!F18)</f>
        <v/>
      </c>
      <c r="G18" s="15" t="str">
        <f>IF(COUNT('الفعلي'!G18)=0,"",'المخطط'!G18-'الفعلي'!G18)</f>
        <v/>
      </c>
      <c r="H18" s="15" t="str">
        <f>IF(COUNT('الفعلي'!H18)=0,"",'المخطط'!H18-'الفعلي'!H18)</f>
        <v/>
      </c>
      <c r="I18" s="15" t="str">
        <f>IF(COUNT('الفعلي'!I18)=0,"",'المخطط'!I18-'الفعلي'!I18)</f>
        <v/>
      </c>
      <c r="J18" s="15" t="str">
        <f>IF(COUNT('الفعلي'!J18)=0,"",'المخطط'!J18-'الفعلي'!J18)</f>
        <v/>
      </c>
      <c r="K18" s="15" t="str">
        <f>IF(COUNT('الفعلي'!K18)=0,"",'المخطط'!K18-'الفعلي'!K18)</f>
        <v/>
      </c>
      <c r="L18" s="15" t="str">
        <f>IF(COUNT('الفعلي'!L18)=0,"",'المخطط'!L18-'الفعلي'!L18)</f>
        <v/>
      </c>
      <c r="M18" s="15" t="str">
        <f>IF(COUNT('الفعلي'!M18)=0,"",'المخطط'!M18-'الفعلي'!M18)</f>
        <v/>
      </c>
      <c r="N18" s="16">
        <f>SUM(B18:M18)</f>
        <v>-120</v>
      </c>
    </row>
    <row r="19" spans="1:14" x14ac:dyDescent="0.25">
      <c r="A19" s="5" t="str">
        <f>'المخطط'!A19</f>
        <v>المطاعم والترفيه</v>
      </c>
      <c r="B19" s="15">
        <f>IF(COUNT('الفعلي'!B19)=0,"",'المخطط'!B19-'الفعلي'!B19)</f>
        <v>-70</v>
      </c>
      <c r="C19" s="15">
        <f>IF(COUNT('الفعلي'!C19)=0,"",'المخطط'!C19-'الفعلي'!C19)</f>
        <v>40</v>
      </c>
      <c r="D19" s="15">
        <f>IF(COUNT('الفعلي'!D19)=0,"",'المخطط'!D19-'الفعلي'!D19)</f>
        <v>-120</v>
      </c>
      <c r="E19" s="15" t="str">
        <f>IF(COUNT('الفعلي'!E19)=0,"",'المخطط'!E19-'الفعلي'!E19)</f>
        <v/>
      </c>
      <c r="F19" s="15" t="str">
        <f>IF(COUNT('الفعلي'!F19)=0,"",'المخطط'!F19-'الفعلي'!F19)</f>
        <v/>
      </c>
      <c r="G19" s="15" t="str">
        <f>IF(COUNT('الفعلي'!G19)=0,"",'المخطط'!G19-'الفعلي'!G19)</f>
        <v/>
      </c>
      <c r="H19" s="15" t="str">
        <f>IF(COUNT('الفعلي'!H19)=0,"",'المخطط'!H19-'الفعلي'!H19)</f>
        <v/>
      </c>
      <c r="I19" s="15" t="str">
        <f>IF(COUNT('الفعلي'!I19)=0,"",'المخطط'!I19-'الفعلي'!I19)</f>
        <v/>
      </c>
      <c r="J19" s="15" t="str">
        <f>IF(COUNT('الفعلي'!J19)=0,"",'المخطط'!J19-'الفعلي'!J19)</f>
        <v/>
      </c>
      <c r="K19" s="15" t="str">
        <f>IF(COUNT('الفعلي'!K19)=0,"",'المخطط'!K19-'الفعلي'!K19)</f>
        <v/>
      </c>
      <c r="L19" s="15" t="str">
        <f>IF(COUNT('الفعلي'!L19)=0,"",'المخطط'!L19-'الفعلي'!L19)</f>
        <v/>
      </c>
      <c r="M19" s="15" t="str">
        <f>IF(COUNT('الفعلي'!M19)=0,"",'المخطط'!M19-'الفعلي'!M19)</f>
        <v/>
      </c>
      <c r="N19" s="16">
        <f>SUM(B19:M19)</f>
        <v>-150</v>
      </c>
    </row>
    <row r="20" spans="1:14" x14ac:dyDescent="0.25">
      <c r="A20" s="5" t="str">
        <f>'المخطط'!A20</f>
        <v>الأعياد والسفر والهدايا</v>
      </c>
      <c r="B20" s="15">
        <f>IF(COUNT('الفعلي'!B20)=0,"",'المخطط'!B20-'الفعلي'!B20)</f>
        <v>40</v>
      </c>
      <c r="C20" s="15">
        <f>IF(COUNT('الفعلي'!C20)=0,"",'المخطط'!C20-'الفعلي'!C20)</f>
        <v>-50</v>
      </c>
      <c r="D20" s="15">
        <f>IF(COUNT('الفعلي'!D20)=0,"",'المخطط'!D20-'الفعلي'!D20)</f>
        <v>-200</v>
      </c>
      <c r="E20" s="15" t="str">
        <f>IF(COUNT('الفعلي'!E20)=0,"",'المخطط'!E20-'الفعلي'!E20)</f>
        <v/>
      </c>
      <c r="F20" s="15" t="str">
        <f>IF(COUNT('الفعلي'!F20)=0,"",'المخطط'!F20-'الفعلي'!F20)</f>
        <v/>
      </c>
      <c r="G20" s="15" t="str">
        <f>IF(COUNT('الفعلي'!G20)=0,"",'المخطط'!G20-'الفعلي'!G20)</f>
        <v/>
      </c>
      <c r="H20" s="15" t="str">
        <f>IF(COUNT('الفعلي'!H20)=0,"",'المخطط'!H20-'الفعلي'!H20)</f>
        <v/>
      </c>
      <c r="I20" s="15" t="str">
        <f>IF(COUNT('الفعلي'!I20)=0,"",'المخطط'!I20-'الفعلي'!I20)</f>
        <v/>
      </c>
      <c r="J20" s="15" t="str">
        <f>IF(COUNT('الفعلي'!J20)=0,"",'المخطط'!J20-'الفعلي'!J20)</f>
        <v/>
      </c>
      <c r="K20" s="15" t="str">
        <f>IF(COUNT('الفعلي'!K20)=0,"",'المخطط'!K20-'الفعلي'!K20)</f>
        <v/>
      </c>
      <c r="L20" s="15" t="str">
        <f>IF(COUNT('الفعلي'!L20)=0,"",'المخطط'!L20-'الفعلي'!L20)</f>
        <v/>
      </c>
      <c r="M20" s="15" t="str">
        <f>IF(COUNT('الفعلي'!M20)=0,"",'المخطط'!M20-'الفعلي'!M20)</f>
        <v/>
      </c>
      <c r="N20" s="16">
        <f>SUM(B20:M20)</f>
        <v>-210</v>
      </c>
    </row>
    <row r="21" spans="1:14" x14ac:dyDescent="0.25">
      <c r="A21" s="5" t="str">
        <f>'المخطط'!A21</f>
        <v>الاشتراكات</v>
      </c>
      <c r="B21" s="15">
        <f>IF(COUNT('الفعلي'!B21)=0,"",'المخطط'!B21-'الفعلي'!B21)</f>
        <v>0</v>
      </c>
      <c r="C21" s="15">
        <f>IF(COUNT('الفعلي'!C21)=0,"",'المخطط'!C21-'الفعلي'!C21)</f>
        <v>0</v>
      </c>
      <c r="D21" s="15">
        <f>IF(COUNT('الفعلي'!D21)=0,"",'المخطط'!D21-'الفعلي'!D21)</f>
        <v>0</v>
      </c>
      <c r="E21" s="15" t="str">
        <f>IF(COUNT('الفعلي'!E21)=0,"",'المخطط'!E21-'الفعلي'!E21)</f>
        <v/>
      </c>
      <c r="F21" s="15" t="str">
        <f>IF(COUNT('الفعلي'!F21)=0,"",'المخطط'!F21-'الفعلي'!F21)</f>
        <v/>
      </c>
      <c r="G21" s="15" t="str">
        <f>IF(COUNT('الفعلي'!G21)=0,"",'المخطط'!G21-'الفعلي'!G21)</f>
        <v/>
      </c>
      <c r="H21" s="15" t="str">
        <f>IF(COUNT('الفعلي'!H21)=0,"",'المخطط'!H21-'الفعلي'!H21)</f>
        <v/>
      </c>
      <c r="I21" s="15" t="str">
        <f>IF(COUNT('الفعلي'!I21)=0,"",'المخطط'!I21-'الفعلي'!I21)</f>
        <v/>
      </c>
      <c r="J21" s="15" t="str">
        <f>IF(COUNT('الفعلي'!J21)=0,"",'المخطط'!J21-'الفعلي'!J21)</f>
        <v/>
      </c>
      <c r="K21" s="15" t="str">
        <f>IF(COUNT('الفعلي'!K21)=0,"",'المخطط'!K21-'الفعلي'!K21)</f>
        <v/>
      </c>
      <c r="L21" s="15" t="str">
        <f>IF(COUNT('الفعلي'!L21)=0,"",'المخطط'!L21-'الفعلي'!L21)</f>
        <v/>
      </c>
      <c r="M21" s="15" t="str">
        <f>IF(COUNT('الفعلي'!M21)=0,"",'المخطط'!M21-'الفعلي'!M21)</f>
        <v/>
      </c>
      <c r="N21" s="16">
        <f>SUM(B21:M21)</f>
        <v>0</v>
      </c>
    </row>
    <row r="22" spans="1:14" x14ac:dyDescent="0.25">
      <c r="A22" s="5" t="str">
        <f>'المخطط'!A22</f>
        <v>الأقساط والديون</v>
      </c>
      <c r="B22" s="15">
        <f>IF(COUNT('الفعلي'!B22)=0,"",'المخطط'!B22-'الفعلي'!B22)</f>
        <v>0</v>
      </c>
      <c r="C22" s="15">
        <f>IF(COUNT('الفعلي'!C22)=0,"",'المخطط'!C22-'الفعلي'!C22)</f>
        <v>0</v>
      </c>
      <c r="D22" s="15">
        <f>IF(COUNT('الفعلي'!D22)=0,"",'المخطط'!D22-'الفعلي'!D22)</f>
        <v>0</v>
      </c>
      <c r="E22" s="15" t="str">
        <f>IF(COUNT('الفعلي'!E22)=0,"",'المخطط'!E22-'الفعلي'!E22)</f>
        <v/>
      </c>
      <c r="F22" s="15" t="str">
        <f>IF(COUNT('الفعلي'!F22)=0,"",'المخطط'!F22-'الفعلي'!F22)</f>
        <v/>
      </c>
      <c r="G22" s="15" t="str">
        <f>IF(COUNT('الفعلي'!G22)=0,"",'المخطط'!G22-'الفعلي'!G22)</f>
        <v/>
      </c>
      <c r="H22" s="15" t="str">
        <f>IF(COUNT('الفعلي'!H22)=0,"",'المخطط'!H22-'الفعلي'!H22)</f>
        <v/>
      </c>
      <c r="I22" s="15" t="str">
        <f>IF(COUNT('الفعلي'!I22)=0,"",'المخطط'!I22-'الفعلي'!I22)</f>
        <v/>
      </c>
      <c r="J22" s="15" t="str">
        <f>IF(COUNT('الفعلي'!J22)=0,"",'المخطط'!J22-'الفعلي'!J22)</f>
        <v/>
      </c>
      <c r="K22" s="15" t="str">
        <f>IF(COUNT('الفعلي'!K22)=0,"",'المخطط'!K22-'الفعلي'!K22)</f>
        <v/>
      </c>
      <c r="L22" s="15" t="str">
        <f>IF(COUNT('الفعلي'!L22)=0,"",'المخطط'!L22-'الفعلي'!L22)</f>
        <v/>
      </c>
      <c r="M22" s="15" t="str">
        <f>IF(COUNT('الفعلي'!M22)=0,"",'المخطط'!M22-'الفعلي'!M22)</f>
        <v/>
      </c>
      <c r="N22" s="16">
        <f>SUM(B22:M22)</f>
        <v>0</v>
      </c>
    </row>
    <row r="23" spans="1:14" x14ac:dyDescent="0.25">
      <c r="A23" s="11" t="str">
        <f>'المخطط'!A23</f>
        <v>الادخار</v>
      </c>
      <c r="B23" s="15">
        <f>IF(COUNT('الفعلي'!B23)=0,"",'الفعلي'!B23-'المخطط'!B23)</f>
        <v>0</v>
      </c>
      <c r="C23" s="15">
        <f>IF(COUNT('الفعلي'!C23)=0,"",'الفعلي'!C23-'المخطط'!C23)</f>
        <v>0</v>
      </c>
      <c r="D23" s="15">
        <f>IF(COUNT('الفعلي'!D23)=0,"",'الفعلي'!D23-'المخطط'!D23)</f>
        <v>-500</v>
      </c>
      <c r="E23" s="15" t="str">
        <f>IF(COUNT('الفعلي'!E23)=0,"",'الفعلي'!E23-'المخطط'!E23)</f>
        <v/>
      </c>
      <c r="F23" s="15" t="str">
        <f>IF(COUNT('الفعلي'!F23)=0,"",'الفعلي'!F23-'المخطط'!F23)</f>
        <v/>
      </c>
      <c r="G23" s="15" t="str">
        <f>IF(COUNT('الفعلي'!G23)=0,"",'الفعلي'!G23-'المخطط'!G23)</f>
        <v/>
      </c>
      <c r="H23" s="15" t="str">
        <f>IF(COUNT('الفعلي'!H23)=0,"",'الفعلي'!H23-'المخطط'!H23)</f>
        <v/>
      </c>
      <c r="I23" s="15" t="str">
        <f>IF(COUNT('الفعلي'!I23)=0,"",'الفعلي'!I23-'المخطط'!I23)</f>
        <v/>
      </c>
      <c r="J23" s="15" t="str">
        <f>IF(COUNT('الفعلي'!J23)=0,"",'الفعلي'!J23-'المخطط'!J23)</f>
        <v/>
      </c>
      <c r="K23" s="15" t="str">
        <f>IF(COUNT('الفعلي'!K23)=0,"",'الفعلي'!K23-'المخطط'!K23)</f>
        <v/>
      </c>
      <c r="L23" s="15" t="str">
        <f>IF(COUNT('الفعلي'!L23)=0,"",'الفعلي'!L23-'المخطط'!L23)</f>
        <v/>
      </c>
      <c r="M23" s="15" t="str">
        <f>IF(COUNT('الفعلي'!M23)=0,"",'الفعلي'!M23-'المخطط'!M23)</f>
        <v/>
      </c>
      <c r="N23" s="16">
        <f>SUM(B23:M23)</f>
        <v>-500</v>
      </c>
    </row>
    <row r="24" spans="1:14" x14ac:dyDescent="0.25">
      <c r="A24" s="5" t="str">
        <f>'المخطط'!A24</f>
        <v>أخرى</v>
      </c>
      <c r="B24" s="15">
        <f>IF(COUNT('الفعلي'!B24)=0,"",'المخطط'!B24-'الفعلي'!B24)</f>
        <v>-60</v>
      </c>
      <c r="C24" s="15">
        <f>IF(COUNT('الفعلي'!C24)=0,"",'المخطط'!C24-'الفعلي'!C24)</f>
        <v>20</v>
      </c>
      <c r="D24" s="15">
        <f>IF(COUNT('الفعلي'!D24)=0,"",'المخطط'!D24-'الفعلي'!D24)</f>
        <v>-90</v>
      </c>
      <c r="E24" s="15" t="str">
        <f>IF(COUNT('الفعلي'!E24)=0,"",'المخطط'!E24-'الفعلي'!E24)</f>
        <v/>
      </c>
      <c r="F24" s="15" t="str">
        <f>IF(COUNT('الفعلي'!F24)=0,"",'المخطط'!F24-'الفعلي'!F24)</f>
        <v/>
      </c>
      <c r="G24" s="15" t="str">
        <f>IF(COUNT('الفعلي'!G24)=0,"",'المخطط'!G24-'الفعلي'!G24)</f>
        <v/>
      </c>
      <c r="H24" s="15" t="str">
        <f>IF(COUNT('الفعلي'!H24)=0,"",'المخطط'!H24-'الفعلي'!H24)</f>
        <v/>
      </c>
      <c r="I24" s="15" t="str">
        <f>IF(COUNT('الفعلي'!I24)=0,"",'المخطط'!I24-'الفعلي'!I24)</f>
        <v/>
      </c>
      <c r="J24" s="15" t="str">
        <f>IF(COUNT('الفعلي'!J24)=0,"",'المخطط'!J24-'الفعلي'!J24)</f>
        <v/>
      </c>
      <c r="K24" s="15" t="str">
        <f>IF(COUNT('الفعلي'!K24)=0,"",'المخطط'!K24-'الفعلي'!K24)</f>
        <v/>
      </c>
      <c r="L24" s="15" t="str">
        <f>IF(COUNT('الفعلي'!L24)=0,"",'المخطط'!L24-'الفعلي'!L24)</f>
        <v/>
      </c>
      <c r="M24" s="15" t="str">
        <f>IF(COUNT('الفعلي'!M24)=0,"",'المخطط'!M24-'الفعلي'!M24)</f>
        <v/>
      </c>
      <c r="N24" s="16">
        <f>SUM(B24:M24)</f>
        <v>-130</v>
      </c>
    </row>
    <row r="25" spans="1:14" x14ac:dyDescent="0.25">
      <c r="A25" s="9" t="s">
        <v>37</v>
      </c>
      <c r="B25" s="16">
        <f>IF('الفعلي'!B25="","",'المخطط'!B25-'الفعلي'!B25)</f>
        <v>-12</v>
      </c>
      <c r="C25" s="16">
        <f>IF('الفعلي'!C25="","",'المخطط'!C25-'الفعلي'!C25)</f>
        <v>-498</v>
      </c>
      <c r="D25" s="16">
        <f>IF('الفعلي'!D25="","",'المخطط'!D25-'الفعلي'!D25)</f>
        <v>-215</v>
      </c>
      <c r="E25" s="16" t="str">
        <f>IF('الفعلي'!E25="","",'المخطط'!E25-'الفعلي'!E25)</f>
        <v/>
      </c>
      <c r="F25" s="16" t="str">
        <f>IF('الفعلي'!F25="","",'المخطط'!F25-'الفعلي'!F25)</f>
        <v/>
      </c>
      <c r="G25" s="16" t="str">
        <f>IF('الفعلي'!G25="","",'المخطط'!G25-'الفعلي'!G25)</f>
        <v/>
      </c>
      <c r="H25" s="16" t="str">
        <f>IF('الفعلي'!H25="","",'المخطط'!H25-'الفعلي'!H25)</f>
        <v/>
      </c>
      <c r="I25" s="16" t="str">
        <f>IF('الفعلي'!I25="","",'المخطط'!I25-'الفعلي'!I25)</f>
        <v/>
      </c>
      <c r="J25" s="16" t="str">
        <f>IF('الفعلي'!J25="","",'المخطط'!J25-'الفعلي'!J25)</f>
        <v/>
      </c>
      <c r="K25" s="16" t="str">
        <f>IF('الفعلي'!K25="","",'المخطط'!K25-'الفعلي'!K25)</f>
        <v/>
      </c>
      <c r="L25" s="16" t="str">
        <f>IF('الفعلي'!L25="","",'المخطط'!L25-'الفعلي'!L25)</f>
        <v/>
      </c>
      <c r="M25" s="16" t="str">
        <f>IF('الفعلي'!M25="","",'المخطط'!M25-'الفعلي'!M25)</f>
        <v/>
      </c>
      <c r="N25" s="16">
        <f>SUM(B25:M25)</f>
        <v>-725</v>
      </c>
    </row>
    <row r="27" spans="1:14" x14ac:dyDescent="0.25">
      <c r="A27" s="12" t="s">
        <v>38</v>
      </c>
      <c r="B27" s="17">
        <f>IF('الفعلي'!B27="","",'الفعلي'!B27-'المخطط'!B27)</f>
        <v>-12</v>
      </c>
      <c r="C27" s="17">
        <f>IF('الفعلي'!C27="","",'الفعلي'!C27-'المخطط'!C27)</f>
        <v>302</v>
      </c>
      <c r="D27" s="17">
        <f>IF('الفعلي'!D27="","",'الفعلي'!D27-'المخطط'!D27)</f>
        <v>-215</v>
      </c>
      <c r="E27" s="17" t="str">
        <f>IF('الفعلي'!E27="","",'الفعلي'!E27-'المخطط'!E27)</f>
        <v/>
      </c>
      <c r="F27" s="17" t="str">
        <f>IF('الفعلي'!F27="","",'الفعلي'!F27-'المخطط'!F27)</f>
        <v/>
      </c>
      <c r="G27" s="17" t="str">
        <f>IF('الفعلي'!G27="","",'الفعلي'!G27-'المخطط'!G27)</f>
        <v/>
      </c>
      <c r="H27" s="17" t="str">
        <f>IF('الفعلي'!H27="","",'الفعلي'!H27-'المخطط'!H27)</f>
        <v/>
      </c>
      <c r="I27" s="17" t="str">
        <f>IF('الفعلي'!I27="","",'الفعلي'!I27-'المخطط'!I27)</f>
        <v/>
      </c>
      <c r="J27" s="17" t="str">
        <f>IF('الفعلي'!J27="","",'الفعلي'!J27-'المخطط'!J27)</f>
        <v/>
      </c>
      <c r="K27" s="17" t="str">
        <f>IF('الفعلي'!K27="","",'الفعلي'!K27-'المخطط'!K27)</f>
        <v/>
      </c>
      <c r="L27" s="17" t="str">
        <f>IF('الفعلي'!L27="","",'الفعلي'!L27-'المخطط'!L27)</f>
        <v/>
      </c>
      <c r="M27" s="17" t="str">
        <f>IF('الفعلي'!M27="","",'الفعلي'!M27-'المخطط'!M27)</f>
        <v/>
      </c>
      <c r="N27" s="18">
        <f>SUM(B27:M27)</f>
        <v>75</v>
      </c>
    </row>
    <row r="28" spans="1:14" x14ac:dyDescent="0.25">
      <c r="A28" s="12" t="s">
        <v>39</v>
      </c>
      <c r="B28" s="17">
        <f>IF('الفعلي'!B28="","",'الفعلي'!B28-'المخطط'!B28)</f>
        <v>-12</v>
      </c>
      <c r="C28" s="17">
        <f>IF('الفعلي'!C28="","",'الفعلي'!C28-'المخطط'!C28)</f>
        <v>302</v>
      </c>
      <c r="D28" s="17">
        <f>IF('الفعلي'!D28="","",'الفعلي'!D28-'المخطط'!D28)</f>
        <v>-715</v>
      </c>
      <c r="E28" s="17" t="str">
        <f>IF('الفعلي'!E28="","",'الفعلي'!E28-'المخطط'!E28)</f>
        <v/>
      </c>
      <c r="F28" s="17" t="str">
        <f>IF('الفعلي'!F28="","",'الفعلي'!F28-'المخطط'!F28)</f>
        <v/>
      </c>
      <c r="G28" s="17" t="str">
        <f>IF('الفعلي'!G28="","",'الفعلي'!G28-'المخطط'!G28)</f>
        <v/>
      </c>
      <c r="H28" s="17" t="str">
        <f>IF('الفعلي'!H28="","",'الفعلي'!H28-'المخطط'!H28)</f>
        <v/>
      </c>
      <c r="I28" s="17" t="str">
        <f>IF('الفعلي'!I28="","",'الفعلي'!I28-'المخطط'!I28)</f>
        <v/>
      </c>
      <c r="J28" s="17" t="str">
        <f>IF('الفعلي'!J28="","",'الفعلي'!J28-'المخطط'!J28)</f>
        <v/>
      </c>
      <c r="K28" s="17" t="str">
        <f>IF('الفعلي'!K28="","",'الفعلي'!K28-'المخطط'!K28)</f>
        <v/>
      </c>
      <c r="L28" s="17" t="str">
        <f>IF('الفعلي'!L28="","",'الفعلي'!L28-'المخطط'!L28)</f>
        <v/>
      </c>
      <c r="M28" s="17" t="str">
        <f>IF('الفعلي'!M28="","",'الفعلي'!M28-'المخطط'!M28)</f>
        <v/>
      </c>
      <c r="N28" s="18">
        <f>SUM(B28:M28)</f>
        <v>-425</v>
      </c>
    </row>
    <row r="29" spans="1:13" x14ac:dyDescent="0.25">
      <c r="A29" s="12" t="s">
        <v>46</v>
      </c>
      <c r="B29" s="19">
        <f>IF(N('الفعلي'!B8)=0,"",'الفعلي'!B29-'المخطط'!B29)</f>
        <v>-0.0012</v>
      </c>
      <c r="C29" s="19">
        <f>IF(N('الفعلي'!C8)=0,"",'الفعلي'!C29-'المخطط'!C29)</f>
        <v>0.011666666667</v>
      </c>
      <c r="D29" s="19">
        <f>IF(N('الفعلي'!D8)=0,"",'الفعلي'!D29-'المخطط'!D29)</f>
        <v>-0.0715</v>
      </c>
      <c r="E29" s="19" t="str">
        <f>IF(N('الفعلي'!E8)=0,"",'الفعلي'!E29-'المخطط'!E29)</f>
        <v/>
      </c>
      <c r="F29" s="19" t="str">
        <f>IF(N('الفعلي'!F8)=0,"",'الفعلي'!F29-'المخطط'!F29)</f>
        <v/>
      </c>
      <c r="G29" s="19" t="str">
        <f>IF(N('الفعلي'!G8)=0,"",'الفعلي'!G29-'المخطط'!G29)</f>
        <v/>
      </c>
      <c r="H29" s="19" t="str">
        <f>IF(N('الفعلي'!H8)=0,"",'الفعلي'!H29-'المخطط'!H29)</f>
        <v/>
      </c>
      <c r="I29" s="19" t="str">
        <f>IF(N('الفعلي'!I8)=0,"",'الفعلي'!I29-'المخطط'!I29)</f>
        <v/>
      </c>
      <c r="J29" s="19" t="str">
        <f>IF(N('الفعلي'!J8)=0,"",'الفعلي'!J29-'المخطط'!J29)</f>
        <v/>
      </c>
      <c r="K29" s="19" t="str">
        <f>IF(N('الفعلي'!K8)=0,"",'الفعلي'!K29-'المخطط'!K29)</f>
        <v/>
      </c>
      <c r="L29" s="19" t="str">
        <f>IF(N('الفعلي'!L8)=0,"",'الفعلي'!L29-'المخطط'!L29)</f>
        <v/>
      </c>
      <c r="M29" s="19" t="str">
        <f>IF(N('الفعلي'!M8)=0,"",'الفعلي'!M29-'المخطط'!M29)</f>
        <v/>
      </c>
    </row>
  </sheetData>
  <conditionalFormatting sqref="B5:N29">
    <cfRule type="cellIs" dxfId="0" priority="1" operator="lessThan">
      <formula>0</formula>
    </cfRule>
    <cfRule type="cellIs" dxfId="1" priority="2" operator="greaterThan">
      <formula>0</formula>
    </cfRule>
  </conditionalFormatting>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rightToLeft="1"/>
  </sheetViews>
  <sheetFormatPr defaultRowHeight="15" outlineLevelRow="0" outlineLevelCol="0" x14ac:dyDescent="55"/>
  <cols>
    <col min="1" max="1" width="110" customWidth="1"/>
  </cols>
  <sheetData>
    <row r="1" spans="1:1" x14ac:dyDescent="0.25">
      <c r="A1" s="20" t="s">
        <v>47</v>
      </c>
    </row>
    <row r="2" spans="1:1" x14ac:dyDescent="0.25">
      <c r="A2" s="21" t="s">
        <v>48</v>
      </c>
    </row>
    <row r="3" spans="1:1" x14ac:dyDescent="0.25">
      <c r="A3" s="21" t="s">
        <v>49</v>
      </c>
    </row>
    <row r="4" spans="1:1" x14ac:dyDescent="0.25">
      <c r="A4" s="21" t="s">
        <v>50</v>
      </c>
    </row>
    <row r="5" spans="1:1" x14ac:dyDescent="0.25">
      <c r="A5" s="21" t="s">
        <v>51</v>
      </c>
    </row>
    <row r="6" spans="1:1" x14ac:dyDescent="0.25">
      <c r="A6" s="21" t="s">
        <v>52</v>
      </c>
    </row>
    <row r="7" spans="1:1" x14ac:dyDescent="0.25">
      <c r="A7" s="21" t="s">
        <v>53</v>
      </c>
    </row>
    <row r="8" spans="1:1" x14ac:dyDescent="0.25">
      <c r="A8" s="21" t="s">
        <v>48</v>
      </c>
    </row>
    <row r="9" spans="1:1" x14ac:dyDescent="0.25">
      <c r="A9" s="22" t="s">
        <v>54</v>
      </c>
    </row>
    <row r="10" spans="1:1" x14ac:dyDescent="0.25">
      <c r="A10" s="22" t="s">
        <v>55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المخطط</vt:lpstr>
      <vt:lpstr>الفعلي</vt:lpstr>
      <vt:lpstr>الفرق</vt:lpstr>
      <vt:lpstr>طريقة الاستخدام</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المحاسبة الشخصية</dc:creator>
  <dc:title/>
  <dc:subject/>
  <dc:description/>
  <cp:keywords/>
  <cp:category/>
  <cp:lastModifiedBy>Unknown</cp:lastModifiedBy>
  <dcterms:created xsi:type="dcterms:W3CDTF">2026-10-03T00:00:00Z</dcterms:created>
  <dcterms:modified xsi:type="dcterms:W3CDTF">2026-10-03T00:00:00Z</dcterms:modified>
</cp:coreProperties>
</file>