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lan" state="visible" r:id="rId4"/>
    <sheet sheetId="2" name="Ist" state="visible" r:id="rId5"/>
    <sheet sheetId="3" name="Abweichung" state="visible" r:id="rId6"/>
    <sheet sheetId="4" name="Anleitung" state="visible" r:id="rId7"/>
  </sheets>
  <calcPr calcId="171027" fullCalcOnLoad="1"/>
</workbook>
</file>

<file path=xl/sharedStrings.xml><?xml version="1.0" encoding="utf-8"?>
<sst xmlns="http://schemas.openxmlformats.org/spreadsheetml/2006/main" count="98" uniqueCount="56">
  <si>
    <t>Budgetplaner — Plan (Soll)</t>
  </si>
  <si>
    <t>Trag in die gelben Zellen ein, was du für jeden Monat planst; graue und grüne Zeilen rechnen sich selbst. Die Beispielzahlen gelten für einen Haushalt mit 2.900 € netto im Monat. Einfach überschreiben.</t>
  </si>
  <si>
    <t>Posten</t>
  </si>
  <si>
    <t>Jan</t>
  </si>
  <si>
    <t>Feb</t>
  </si>
  <si>
    <t>Mär</t>
  </si>
  <si>
    <t>Apr</t>
  </si>
  <si>
    <t>Mai</t>
  </si>
  <si>
    <t>Jun</t>
  </si>
  <si>
    <t>Jul</t>
  </si>
  <si>
    <t>Aug</t>
  </si>
  <si>
    <t>Sep</t>
  </si>
  <si>
    <t>Okt</t>
  </si>
  <si>
    <t>Nov</t>
  </si>
  <si>
    <t>Dez</t>
  </si>
  <si>
    <t>Jahressumme</t>
  </si>
  <si>
    <t>Monatsschnitt</t>
  </si>
  <si>
    <t>EINNAHMEN</t>
  </si>
  <si>
    <t>Gehalt (netto)</t>
  </si>
  <si>
    <t>Nebeneinkommen</t>
  </si>
  <si>
    <t>Urlaubs- &amp; Weihnachtsgeld</t>
  </si>
  <si>
    <t>Einnahmen gesamt</t>
  </si>
  <si>
    <t>AUSGABEN</t>
  </si>
  <si>
    <t>Warmmiete</t>
  </si>
  <si>
    <t>Strom (Abschlag)</t>
  </si>
  <si>
    <t>Internet &amp; Handy</t>
  </si>
  <si>
    <t>Lebensmittel &amp; Drogerie</t>
  </si>
  <si>
    <t>Mobilität</t>
  </si>
  <si>
    <t>Versicherungen</t>
  </si>
  <si>
    <t>Gesundheit</t>
  </si>
  <si>
    <t>Kleidung</t>
  </si>
  <si>
    <t>Freizeit &amp; Essen gehen</t>
  </si>
  <si>
    <t>Urlaub &amp; Geschenke</t>
  </si>
  <si>
    <t>Abos &amp; Mitgliedschaften</t>
  </si>
  <si>
    <t>Kredite &amp; Raten</t>
  </si>
  <si>
    <t>Sparen</t>
  </si>
  <si>
    <t>Sonstiges</t>
  </si>
  <si>
    <t>Ausgaben gesamt</t>
  </si>
  <si>
    <t>Übrig (Einnahmen − Ausgaben)</t>
  </si>
  <si>
    <t>Gespart (Sparen + Übrig)</t>
  </si>
  <si>
    <t>Sparquote</t>
  </si>
  <si>
    <t>Budgetplaner — Ist</t>
  </si>
  <si>
    <t>Trag am Monatsende ein, was tatsächlich reinkam und rausging. Leere Monate zählen weder in Summen noch im Schnitt oder in der Abweichung. Im Beispiel sind Januar bis März ausgefüllt.</t>
  </si>
  <si>
    <t>Soll-Ist-Vergleich — Abweichung</t>
  </si>
  <si>
    <t>Plus (grün) = zu deinen Gunsten: mehr Einnahmen, weniger Ausgaben oder mehr gespart als geplant. Minus (rot) = in dieser Zeile über dem Plan.</t>
  </si>
  <si>
    <t>Abweichung bisher</t>
  </si>
  <si>
    <t>Sparquote (Prozentpunkte)</t>
  </si>
  <si>
    <t>Budgetplaner — Anleitung</t>
  </si>
  <si>
    <t/>
  </si>
  <si>
    <t>1. Blatt „Plan“: Trag zu Jahresbeginn in die gelben Zellen ein, was du pro Monat an Einnahmen erwartest und an Ausgaben planst. Unregelmäßige Kosten (Kfz-Versicherung, Urlaub, Weihnachten) gehören in den Monat, in dem sie wirklich anfallen.</t>
  </si>
  <si>
    <t>2. Blatt „Ist“: Trag am Monatsende in dieselben Zeilen ein, was tatsächlich geflossen ist. Leere Monate zählen nicht in den Monatsschnitt und nicht in die Abweichung.</t>
  </si>
  <si>
    <t>3. Blatt „Abweichung“: Hier trägst du nichts ein. Rote (negative) Zellen zeigen, wo du über dem Plan liegst; grüne (positive) Zellen sind zu deinen Gunsten.</t>
  </si>
  <si>
    <t>4. Sparquote = (Sparen + Übrig) / Einnahmen gesamt. Rund 20 % sind ein gesundes Ziel; jeder positive Wert ist ein Anfang.</t>
  </si>
  <si>
    <t>5. Kategorie umbenennen: nur im Blatt „Plan“ ändern, die anderen Blätter lesen die Namen von dort. Die drei Blätter passen Zeile für Zeile zusammen, also keine Zeilen nur in einem Blatt einfügen oder löschen. Zusätzliches unter Sonstiges sammeln.</t>
  </si>
  <si>
    <t>Die Formeln laufen in Excel, Google Tabellen, LibreOffice und Numbers. In deutschem Excel erscheinen sie mit deutschen Funktionsnamen und Semikolon (;). Das ist normal.</t>
  </si>
  <si>
    <t>Ausgaben unterwegs per Kassenbon-Foto oder Sprache erfassen: die App Personal Accounting, personalaccounting.app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</si>
</sst>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quot;€&quot;;[Red]-#,##0 &quot;€&quot;"/>
    <numFmt numFmtId="165" formatCode="0.0%"/>
    <numFmt numFmtId="166" formatCode="+#,##0 &quot;€&quot;;-#,##0 &quot;€&quot;;0 &quot;€&quot;"/>
    <numFmt numFmtId="167" formatCode="+0.0%;-0.0%;0.0%"/>
  </numFmts>
  <fonts count="6" x14ac:knownFonts="1">
    <font>
      <color theme="1"/>
      <family val="2"/>
      <scheme val="minor"/>
      <sz val="11"/>
      <name val="Calibri"/>
    </font>
    <font>
      <b/>
      <color rgb="FF064E3B"/>
      <sz val="14"/>
    </font>
    <font>
      <i/>
      <color rgb="FF475569"/>
      <sz val="10"/>
    </font>
    <font>
      <b/>
      <color rgb="FFFFFFFF"/>
    </font>
    <font>
      <b/>
      <color rgb="FF064E3B"/>
    </font>
    <font>
      <b/>
    </font>
  </fonts>
  <fills count="7">
    <fill>
      <patternFill patternType="none"/>
    </fill>
    <fill>
      <patternFill patternType="gray125"/>
    </fill>
    <fill>
      <patternFill patternType="solid">
        <fgColor rgb="FF047857"/>
      </patternFill>
    </fill>
    <fill>
      <patternFill patternType="solid">
        <fgColor rgb="FFD1FAE5"/>
      </patternFill>
    </fill>
    <fill>
      <patternFill patternType="solid">
        <fgColor rgb="FFFFFBEB"/>
      </patternFill>
    </fill>
    <fill>
      <patternFill patternType="solid">
        <fgColor rgb="FFF1F5F9"/>
      </patternFill>
    </fill>
    <fill>
      <patternFill patternType="solid">
        <fgColor rgb="FFE2E8F0"/>
      </patternFill>
    </fill>
  </fills>
  <borders count="2">
    <border>
      <left/>
      <right/>
      <top/>
      <bottom/>
      <diagonal/>
    </border>
    <border>
      <left style="thin">
        <color rgb="FFD9DEE5"/>
      </left>
      <right style="thin">
        <color rgb="FFD9DEE5"/>
      </right>
      <top style="thin">
        <color rgb="FFD9DEE5"/>
      </top>
      <bottom style="thin">
        <color rgb="FFD9DEE5"/>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4" fillId="3" borderId="0" xfId="0" applyFont="1" applyFill="1"/>
    <xf numFmtId="0" fontId="0" fillId="0" borderId="1" xfId="0" applyBorder="1" applyAlignment="1"/>
    <xf numFmtId="164" fontId="0" fillId="4" borderId="1" xfId="0" applyNumberFormat="1" applyFill="1" applyBorder="1"/>
    <xf numFmtId="164" fontId="5" fillId="5" borderId="1" xfId="0" applyNumberFormat="1" applyFont="1" applyFill="1" applyBorder="1"/>
    <xf numFmtId="164" fontId="0" fillId="5" borderId="1" xfId="0" applyNumberFormat="1" applyFill="1" applyBorder="1"/>
    <xf numFmtId="0" fontId="5" fillId="6" borderId="1" xfId="0" applyFont="1" applyFill="1" applyBorder="1"/>
    <xf numFmtId="164" fontId="5" fillId="6" borderId="1" xfId="0" applyNumberFormat="1" applyFont="1" applyFill="1" applyBorder="1"/>
    <xf numFmtId="0" fontId="5" fillId="0" borderId="1" xfId="0" applyFont="1" applyBorder="1" applyAlignment="1"/>
    <xf numFmtId="0" fontId="5" fillId="3" borderId="1" xfId="0" applyFont="1" applyFill="1" applyBorder="1"/>
    <xf numFmtId="164" fontId="4" fillId="3" borderId="1" xfId="0" applyNumberFormat="1" applyFont="1" applyFill="1" applyBorder="1"/>
    <xf numFmtId="165" fontId="4" fillId="3" borderId="1" xfId="0" applyNumberFormat="1" applyFont="1" applyFill="1" applyBorder="1"/>
    <xf numFmtId="166" fontId="0" fillId="5" borderId="1" xfId="0" applyNumberFormat="1" applyFill="1" applyBorder="1"/>
    <xf numFmtId="166" fontId="5" fillId="6" borderId="1" xfId="0" applyNumberFormat="1" applyFont="1" applyFill="1" applyBorder="1"/>
    <xf numFmtId="166" fontId="4" fillId="3" borderId="1" xfId="0" applyNumberFormat="1" applyFont="1" applyFill="1" applyBorder="1"/>
    <xf numFmtId="166" fontId="5" fillId="3" borderId="1" xfId="0" applyNumberFormat="1" applyFont="1" applyFill="1" applyBorder="1"/>
    <xf numFmtId="167" fontId="4" fillId="3" borderId="1" xfId="0" applyNumberFormat="1" applyFont="1" applyFill="1" applyBorder="1"/>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cellXfs>
  <cellStyles count="1">
    <cellStyle name="Normal" xfId="0" builtinId="0"/>
  </cellStyles>
  <dxfs count="2">
    <dxf>
      <font>
        <b/>
        <color rgb="FFB91C1C"/>
      </font>
    </dxf>
    <dxf>
      <font>
        <color rgb="FF04785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47857"/>
  </sheetPr>
  <dimension ref="A1:O29"/>
  <sheetViews>
    <sheetView workbookViewId="0">
      <pane xSplit="1" ySplit="3" topLeftCell="B4" activePane="bottomRight" state="frozen"/>
      <selection pane="bottomRight"/>
    </sheetView>
  </sheetViews>
  <sheetFormatPr defaultRowHeight="15" outlineLevelRow="0" outlineLevelCol="0" x14ac:dyDescent="55"/>
  <cols>
    <col min="1" max="1" width="30" customWidth="1"/>
    <col min="2" max="13" width="11" customWidth="1"/>
    <col min="14" max="14" width="15" customWidth="1"/>
    <col min="15" max="15" width="14" customWidth="1"/>
  </cols>
  <sheetData>
    <row r="1" spans="1:1" x14ac:dyDescent="0.25">
      <c r="A1" s="1" t="s">
        <v>0</v>
      </c>
    </row>
    <row r="2" spans="1:1" x14ac:dyDescent="0.25">
      <c r="A2" s="2" t="s">
        <v>1</v>
      </c>
    </row>
    <row r="3" spans="1:15"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row>
    <row r="4" spans="1:1" x14ac:dyDescent="0.25">
      <c r="A4" s="4" t="s">
        <v>17</v>
      </c>
    </row>
    <row r="5" spans="1:15" x14ac:dyDescent="0.25">
      <c r="A5" s="5" t="s">
        <v>18</v>
      </c>
      <c r="B5" s="6">
        <v>2900</v>
      </c>
      <c r="C5" s="6">
        <v>2900</v>
      </c>
      <c r="D5" s="6">
        <v>2900</v>
      </c>
      <c r="E5" s="6">
        <v>2900</v>
      </c>
      <c r="F5" s="6">
        <v>2900</v>
      </c>
      <c r="G5" s="6">
        <v>2900</v>
      </c>
      <c r="H5" s="6">
        <v>2900</v>
      </c>
      <c r="I5" s="6">
        <v>2900</v>
      </c>
      <c r="J5" s="6">
        <v>2900</v>
      </c>
      <c r="K5" s="6">
        <v>2900</v>
      </c>
      <c r="L5" s="6">
        <v>2900</v>
      </c>
      <c r="M5" s="6">
        <v>2900</v>
      </c>
      <c r="N5" s="7">
        <f>SUM(B5:M5)</f>
        <v>34800</v>
      </c>
      <c r="O5" s="8">
        <f>IF(COUNT(B5:M5)=0,"",AVERAGE(B5:M5))</f>
        <v>2900</v>
      </c>
    </row>
    <row r="6" spans="1:15" x14ac:dyDescent="0.25">
      <c r="A6" s="5" t="s">
        <v>19</v>
      </c>
      <c r="B6" s="6">
        <v>0</v>
      </c>
      <c r="C6" s="6">
        <v>0</v>
      </c>
      <c r="D6" s="6">
        <v>0</v>
      </c>
      <c r="E6" s="6">
        <v>0</v>
      </c>
      <c r="F6" s="6">
        <v>0</v>
      </c>
      <c r="G6" s="6">
        <v>0</v>
      </c>
      <c r="H6" s="6">
        <v>0</v>
      </c>
      <c r="I6" s="6">
        <v>0</v>
      </c>
      <c r="J6" s="6">
        <v>0</v>
      </c>
      <c r="K6" s="6">
        <v>0</v>
      </c>
      <c r="L6" s="6">
        <v>0</v>
      </c>
      <c r="M6" s="6">
        <v>0</v>
      </c>
      <c r="N6" s="7">
        <f>SUM(B6:M6)</f>
        <v>0</v>
      </c>
      <c r="O6" s="8">
        <f>IF(COUNT(B6:M6)=0,"",AVERAGE(B6:M6))</f>
        <v>0</v>
      </c>
    </row>
    <row r="7" spans="1:15" x14ac:dyDescent="0.25">
      <c r="A7" s="5" t="s">
        <v>20</v>
      </c>
      <c r="B7" s="6">
        <v>0</v>
      </c>
      <c r="C7" s="6">
        <v>0</v>
      </c>
      <c r="D7" s="6">
        <v>0</v>
      </c>
      <c r="E7" s="6">
        <v>0</v>
      </c>
      <c r="F7" s="6">
        <v>0</v>
      </c>
      <c r="G7" s="6">
        <v>600</v>
      </c>
      <c r="H7" s="6">
        <v>0</v>
      </c>
      <c r="I7" s="6">
        <v>0</v>
      </c>
      <c r="J7" s="6">
        <v>0</v>
      </c>
      <c r="K7" s="6">
        <v>0</v>
      </c>
      <c r="L7" s="6">
        <v>1100</v>
      </c>
      <c r="M7" s="6">
        <v>0</v>
      </c>
      <c r="N7" s="7">
        <f>SUM(B7:M7)</f>
        <v>1700</v>
      </c>
      <c r="O7" s="8">
        <f>IF(COUNT(B7:M7)=0,"",AVERAGE(B7:M7))</f>
        <v>141.66666667</v>
      </c>
    </row>
    <row r="8" spans="1:15" x14ac:dyDescent="0.25">
      <c r="A8" s="9" t="s">
        <v>21</v>
      </c>
      <c r="B8" s="10">
        <f>IF(COUNT(B5:B7,B11:B24)=0,"",SUM(B5:B7))</f>
        <v>2900</v>
      </c>
      <c r="C8" s="10">
        <f>IF(COUNT(C5:C7,C11:C24)=0,"",SUM(C5:C7))</f>
        <v>2900</v>
      </c>
      <c r="D8" s="10">
        <f>IF(COUNT(D5:D7,D11:D24)=0,"",SUM(D5:D7))</f>
        <v>2900</v>
      </c>
      <c r="E8" s="10">
        <f>IF(COUNT(E5:E7,E11:E24)=0,"",SUM(E5:E7))</f>
        <v>2900</v>
      </c>
      <c r="F8" s="10">
        <f>IF(COUNT(F5:F7,F11:F24)=0,"",SUM(F5:F7))</f>
        <v>2900</v>
      </c>
      <c r="G8" s="10">
        <f>IF(COUNT(G5:G7,G11:G24)=0,"",SUM(G5:G7))</f>
        <v>3500</v>
      </c>
      <c r="H8" s="10">
        <f>IF(COUNT(H5:H7,H11:H24)=0,"",SUM(H5:H7))</f>
        <v>2900</v>
      </c>
      <c r="I8" s="10">
        <f>IF(COUNT(I5:I7,I11:I24)=0,"",SUM(I5:I7))</f>
        <v>2900</v>
      </c>
      <c r="J8" s="10">
        <f>IF(COUNT(J5:J7,J11:J24)=0,"",SUM(J5:J7))</f>
        <v>2900</v>
      </c>
      <c r="K8" s="10">
        <f>IF(COUNT(K5:K7,K11:K24)=0,"",SUM(K5:K7))</f>
        <v>2900</v>
      </c>
      <c r="L8" s="10">
        <f>IF(COUNT(L5:L7,L11:L24)=0,"",SUM(L5:L7))</f>
        <v>4000</v>
      </c>
      <c r="M8" s="10">
        <f>IF(COUNT(M5:M7,M11:M24)=0,"",SUM(M5:M7))</f>
        <v>2900</v>
      </c>
      <c r="N8" s="10">
        <f>SUM(B8:M8)</f>
        <v>36500</v>
      </c>
      <c r="O8" s="10">
        <f>IF(COUNT(B8:M8)=0,"",AVERAGE(B8:M8))</f>
        <v>3041.6666667</v>
      </c>
    </row>
    <row r="10" spans="1:1" x14ac:dyDescent="0.25">
      <c r="A10" s="4" t="s">
        <v>22</v>
      </c>
    </row>
    <row r="11" spans="1:15" x14ac:dyDescent="0.25">
      <c r="A11" s="5" t="s">
        <v>23</v>
      </c>
      <c r="B11" s="6">
        <v>1050</v>
      </c>
      <c r="C11" s="6">
        <v>1050</v>
      </c>
      <c r="D11" s="6">
        <v>1050</v>
      </c>
      <c r="E11" s="6">
        <v>1050</v>
      </c>
      <c r="F11" s="6">
        <v>1050</v>
      </c>
      <c r="G11" s="6">
        <v>1050</v>
      </c>
      <c r="H11" s="6">
        <v>1050</v>
      </c>
      <c r="I11" s="6">
        <v>1050</v>
      </c>
      <c r="J11" s="6">
        <v>1050</v>
      </c>
      <c r="K11" s="6">
        <v>1050</v>
      </c>
      <c r="L11" s="6">
        <v>1050</v>
      </c>
      <c r="M11" s="6">
        <v>1050</v>
      </c>
      <c r="N11" s="7">
        <f>SUM(B11:M11)</f>
        <v>12600</v>
      </c>
      <c r="O11" s="8">
        <f>IF(COUNT(B11:M11)=0,"",AVERAGE(B11:M11))</f>
        <v>1050</v>
      </c>
    </row>
    <row r="12" spans="1:15" x14ac:dyDescent="0.25">
      <c r="A12" s="5" t="s">
        <v>24</v>
      </c>
      <c r="B12" s="6">
        <v>85</v>
      </c>
      <c r="C12" s="6">
        <v>85</v>
      </c>
      <c r="D12" s="6">
        <v>85</v>
      </c>
      <c r="E12" s="6">
        <v>85</v>
      </c>
      <c r="F12" s="6">
        <v>85</v>
      </c>
      <c r="G12" s="6">
        <v>85</v>
      </c>
      <c r="H12" s="6">
        <v>85</v>
      </c>
      <c r="I12" s="6">
        <v>85</v>
      </c>
      <c r="J12" s="6">
        <v>85</v>
      </c>
      <c r="K12" s="6">
        <v>85</v>
      </c>
      <c r="L12" s="6">
        <v>85</v>
      </c>
      <c r="M12" s="6">
        <v>85</v>
      </c>
      <c r="N12" s="7">
        <f>SUM(B12:M12)</f>
        <v>1020</v>
      </c>
      <c r="O12" s="8">
        <f>IF(COUNT(B12:M12)=0,"",AVERAGE(B12:M12))</f>
        <v>85</v>
      </c>
    </row>
    <row r="13" spans="1:15" x14ac:dyDescent="0.25">
      <c r="A13" s="5" t="s">
        <v>25</v>
      </c>
      <c r="B13" s="6">
        <v>60</v>
      </c>
      <c r="C13" s="6">
        <v>60</v>
      </c>
      <c r="D13" s="6">
        <v>60</v>
      </c>
      <c r="E13" s="6">
        <v>60</v>
      </c>
      <c r="F13" s="6">
        <v>60</v>
      </c>
      <c r="G13" s="6">
        <v>60</v>
      </c>
      <c r="H13" s="6">
        <v>60</v>
      </c>
      <c r="I13" s="6">
        <v>60</v>
      </c>
      <c r="J13" s="6">
        <v>60</v>
      </c>
      <c r="K13" s="6">
        <v>60</v>
      </c>
      <c r="L13" s="6">
        <v>60</v>
      </c>
      <c r="M13" s="6">
        <v>60</v>
      </c>
      <c r="N13" s="7">
        <f>SUM(B13:M13)</f>
        <v>720</v>
      </c>
      <c r="O13" s="8">
        <f>IF(COUNT(B13:M13)=0,"",AVERAGE(B13:M13))</f>
        <v>60</v>
      </c>
    </row>
    <row r="14" spans="1:15" x14ac:dyDescent="0.25">
      <c r="A14" s="5" t="s">
        <v>26</v>
      </c>
      <c r="B14" s="6">
        <v>450</v>
      </c>
      <c r="C14" s="6">
        <v>450</v>
      </c>
      <c r="D14" s="6">
        <v>450</v>
      </c>
      <c r="E14" s="6">
        <v>450</v>
      </c>
      <c r="F14" s="6">
        <v>450</v>
      </c>
      <c r="G14" s="6">
        <v>450</v>
      </c>
      <c r="H14" s="6">
        <v>450</v>
      </c>
      <c r="I14" s="6">
        <v>450</v>
      </c>
      <c r="J14" s="6">
        <v>450</v>
      </c>
      <c r="K14" s="6">
        <v>450</v>
      </c>
      <c r="L14" s="6">
        <v>450</v>
      </c>
      <c r="M14" s="6">
        <v>450</v>
      </c>
      <c r="N14" s="7">
        <f>SUM(B14:M14)</f>
        <v>5400</v>
      </c>
      <c r="O14" s="8">
        <f>IF(COUNT(B14:M14)=0,"",AVERAGE(B14:M14))</f>
        <v>450</v>
      </c>
    </row>
    <row r="15" spans="1:15" x14ac:dyDescent="0.25">
      <c r="A15" s="5" t="s">
        <v>27</v>
      </c>
      <c r="B15" s="6">
        <v>180</v>
      </c>
      <c r="C15" s="6">
        <v>180</v>
      </c>
      <c r="D15" s="6">
        <v>180</v>
      </c>
      <c r="E15" s="6">
        <v>180</v>
      </c>
      <c r="F15" s="6">
        <v>180</v>
      </c>
      <c r="G15" s="6">
        <v>180</v>
      </c>
      <c r="H15" s="6">
        <v>180</v>
      </c>
      <c r="I15" s="6">
        <v>180</v>
      </c>
      <c r="J15" s="6">
        <v>180</v>
      </c>
      <c r="K15" s="6">
        <v>180</v>
      </c>
      <c r="L15" s="6">
        <v>180</v>
      </c>
      <c r="M15" s="6">
        <v>180</v>
      </c>
      <c r="N15" s="7">
        <f>SUM(B15:M15)</f>
        <v>2160</v>
      </c>
      <c r="O15" s="8">
        <f>IF(COUNT(B15:M15)=0,"",AVERAGE(B15:M15))</f>
        <v>180</v>
      </c>
    </row>
    <row r="16" spans="1:15" x14ac:dyDescent="0.25">
      <c r="A16" s="5" t="s">
        <v>28</v>
      </c>
      <c r="B16" s="6">
        <v>520</v>
      </c>
      <c r="C16" s="6">
        <v>55</v>
      </c>
      <c r="D16" s="6">
        <v>55</v>
      </c>
      <c r="E16" s="6">
        <v>55</v>
      </c>
      <c r="F16" s="6">
        <v>55</v>
      </c>
      <c r="G16" s="6">
        <v>55</v>
      </c>
      <c r="H16" s="6">
        <v>55</v>
      </c>
      <c r="I16" s="6">
        <v>55</v>
      </c>
      <c r="J16" s="6">
        <v>55</v>
      </c>
      <c r="K16" s="6">
        <v>55</v>
      </c>
      <c r="L16" s="6">
        <v>55</v>
      </c>
      <c r="M16" s="6">
        <v>55</v>
      </c>
      <c r="N16" s="7">
        <f>SUM(B16:M16)</f>
        <v>1125</v>
      </c>
      <c r="O16" s="8">
        <f>IF(COUNT(B16:M16)=0,"",AVERAGE(B16:M16))</f>
        <v>93.75</v>
      </c>
    </row>
    <row r="17" spans="1:15" x14ac:dyDescent="0.25">
      <c r="A17" s="5" t="s">
        <v>29</v>
      </c>
      <c r="B17" s="6">
        <v>30</v>
      </c>
      <c r="C17" s="6">
        <v>30</v>
      </c>
      <c r="D17" s="6">
        <v>30</v>
      </c>
      <c r="E17" s="6">
        <v>30</v>
      </c>
      <c r="F17" s="6">
        <v>30</v>
      </c>
      <c r="G17" s="6">
        <v>30</v>
      </c>
      <c r="H17" s="6">
        <v>30</v>
      </c>
      <c r="I17" s="6">
        <v>30</v>
      </c>
      <c r="J17" s="6">
        <v>30</v>
      </c>
      <c r="K17" s="6">
        <v>30</v>
      </c>
      <c r="L17" s="6">
        <v>30</v>
      </c>
      <c r="M17" s="6">
        <v>30</v>
      </c>
      <c r="N17" s="7">
        <f>SUM(B17:M17)</f>
        <v>360</v>
      </c>
      <c r="O17" s="8">
        <f>IF(COUNT(B17:M17)=0,"",AVERAGE(B17:M17))</f>
        <v>30</v>
      </c>
    </row>
    <row r="18" spans="1:15" x14ac:dyDescent="0.25">
      <c r="A18" s="5" t="s">
        <v>30</v>
      </c>
      <c r="B18" s="6">
        <v>60</v>
      </c>
      <c r="C18" s="6">
        <v>60</v>
      </c>
      <c r="D18" s="6">
        <v>100</v>
      </c>
      <c r="E18" s="6">
        <v>60</v>
      </c>
      <c r="F18" s="6">
        <v>60</v>
      </c>
      <c r="G18" s="6">
        <v>60</v>
      </c>
      <c r="H18" s="6">
        <v>60</v>
      </c>
      <c r="I18" s="6">
        <v>60</v>
      </c>
      <c r="J18" s="6">
        <v>100</v>
      </c>
      <c r="K18" s="6">
        <v>60</v>
      </c>
      <c r="L18" s="6">
        <v>60</v>
      </c>
      <c r="M18" s="6">
        <v>60</v>
      </c>
      <c r="N18" s="7">
        <f>SUM(B18:M18)</f>
        <v>800</v>
      </c>
      <c r="O18" s="8">
        <f>IF(COUNT(B18:M18)=0,"",AVERAGE(B18:M18))</f>
        <v>66.666666667</v>
      </c>
    </row>
    <row r="19" spans="1:15" x14ac:dyDescent="0.25">
      <c r="A19" s="5" t="s">
        <v>31</v>
      </c>
      <c r="B19" s="6">
        <v>150</v>
      </c>
      <c r="C19" s="6">
        <v>150</v>
      </c>
      <c r="D19" s="6">
        <v>150</v>
      </c>
      <c r="E19" s="6">
        <v>150</v>
      </c>
      <c r="F19" s="6">
        <v>150</v>
      </c>
      <c r="G19" s="6">
        <v>150</v>
      </c>
      <c r="H19" s="6">
        <v>150</v>
      </c>
      <c r="I19" s="6">
        <v>150</v>
      </c>
      <c r="J19" s="6">
        <v>150</v>
      </c>
      <c r="K19" s="6">
        <v>150</v>
      </c>
      <c r="L19" s="6">
        <v>150</v>
      </c>
      <c r="M19" s="6">
        <v>150</v>
      </c>
      <c r="N19" s="7">
        <f>SUM(B19:M19)</f>
        <v>1800</v>
      </c>
      <c r="O19" s="8">
        <f>IF(COUNT(B19:M19)=0,"",AVERAGE(B19:M19))</f>
        <v>150</v>
      </c>
    </row>
    <row r="20" spans="1:15" x14ac:dyDescent="0.25">
      <c r="A20" s="5" t="s">
        <v>32</v>
      </c>
      <c r="B20" s="6">
        <v>30</v>
      </c>
      <c r="C20" s="6">
        <v>30</v>
      </c>
      <c r="D20" s="6">
        <v>30</v>
      </c>
      <c r="E20" s="6">
        <v>30</v>
      </c>
      <c r="F20" s="6">
        <v>30</v>
      </c>
      <c r="G20" s="6">
        <v>30</v>
      </c>
      <c r="H20" s="6">
        <v>30</v>
      </c>
      <c r="I20" s="6">
        <v>650</v>
      </c>
      <c r="J20" s="6">
        <v>30</v>
      </c>
      <c r="K20" s="6">
        <v>30</v>
      </c>
      <c r="L20" s="6">
        <v>30</v>
      </c>
      <c r="M20" s="6">
        <v>300</v>
      </c>
      <c r="N20" s="7">
        <f>SUM(B20:M20)</f>
        <v>1250</v>
      </c>
      <c r="O20" s="8">
        <f>IF(COUNT(B20:M20)=0,"",AVERAGE(B20:M20))</f>
        <v>104.16666667</v>
      </c>
    </row>
    <row r="21" spans="1:15" x14ac:dyDescent="0.25">
      <c r="A21" s="5" t="s">
        <v>33</v>
      </c>
      <c r="B21" s="6">
        <v>45</v>
      </c>
      <c r="C21" s="6">
        <v>45</v>
      </c>
      <c r="D21" s="6">
        <v>45</v>
      </c>
      <c r="E21" s="6">
        <v>45</v>
      </c>
      <c r="F21" s="6">
        <v>45</v>
      </c>
      <c r="G21" s="6">
        <v>45</v>
      </c>
      <c r="H21" s="6">
        <v>45</v>
      </c>
      <c r="I21" s="6">
        <v>45</v>
      </c>
      <c r="J21" s="6">
        <v>45</v>
      </c>
      <c r="K21" s="6">
        <v>45</v>
      </c>
      <c r="L21" s="6">
        <v>45</v>
      </c>
      <c r="M21" s="6">
        <v>45</v>
      </c>
      <c r="N21" s="7">
        <f>SUM(B21:M21)</f>
        <v>540</v>
      </c>
      <c r="O21" s="8">
        <f>IF(COUNT(B21:M21)=0,"",AVERAGE(B21:M21))</f>
        <v>45</v>
      </c>
    </row>
    <row r="22" spans="1:15" x14ac:dyDescent="0.25">
      <c r="A22" s="5" t="s">
        <v>34</v>
      </c>
      <c r="B22" s="6">
        <v>150</v>
      </c>
      <c r="C22" s="6">
        <v>150</v>
      </c>
      <c r="D22" s="6">
        <v>150</v>
      </c>
      <c r="E22" s="6">
        <v>150</v>
      </c>
      <c r="F22" s="6">
        <v>150</v>
      </c>
      <c r="G22" s="6">
        <v>150</v>
      </c>
      <c r="H22" s="6">
        <v>150</v>
      </c>
      <c r="I22" s="6">
        <v>150</v>
      </c>
      <c r="J22" s="6">
        <v>150</v>
      </c>
      <c r="K22" s="6">
        <v>150</v>
      </c>
      <c r="L22" s="6">
        <v>150</v>
      </c>
      <c r="M22" s="6">
        <v>150</v>
      </c>
      <c r="N22" s="7">
        <f>SUM(B22:M22)</f>
        <v>1800</v>
      </c>
      <c r="O22" s="8">
        <f>IF(COUNT(B22:M22)=0,"",AVERAGE(B22:M22))</f>
        <v>150</v>
      </c>
    </row>
    <row r="23" spans="1:15" x14ac:dyDescent="0.25">
      <c r="A23" s="11" t="s">
        <v>35</v>
      </c>
      <c r="B23" s="6">
        <v>0</v>
      </c>
      <c r="C23" s="6">
        <v>300</v>
      </c>
      <c r="D23" s="6">
        <v>300</v>
      </c>
      <c r="E23" s="6">
        <v>300</v>
      </c>
      <c r="F23" s="6">
        <v>300</v>
      </c>
      <c r="G23" s="6">
        <v>300</v>
      </c>
      <c r="H23" s="6">
        <v>300</v>
      </c>
      <c r="I23" s="6">
        <v>0</v>
      </c>
      <c r="J23" s="6">
        <v>300</v>
      </c>
      <c r="K23" s="6">
        <v>300</v>
      </c>
      <c r="L23" s="6">
        <v>300</v>
      </c>
      <c r="M23" s="6">
        <v>300</v>
      </c>
      <c r="N23" s="7">
        <f>SUM(B23:M23)</f>
        <v>3000</v>
      </c>
      <c r="O23" s="8">
        <f>IF(COUNT(B23:M23)=0,"",AVERAGE(B23:M23))</f>
        <v>250</v>
      </c>
    </row>
    <row r="24" spans="1:15" x14ac:dyDescent="0.25">
      <c r="A24" s="5" t="s">
        <v>36</v>
      </c>
      <c r="B24" s="6">
        <v>50</v>
      </c>
      <c r="C24" s="6">
        <v>50</v>
      </c>
      <c r="D24" s="6">
        <v>50</v>
      </c>
      <c r="E24" s="6">
        <v>50</v>
      </c>
      <c r="F24" s="6">
        <v>50</v>
      </c>
      <c r="G24" s="6">
        <v>50</v>
      </c>
      <c r="H24" s="6">
        <v>50</v>
      </c>
      <c r="I24" s="6">
        <v>50</v>
      </c>
      <c r="J24" s="6">
        <v>50</v>
      </c>
      <c r="K24" s="6">
        <v>50</v>
      </c>
      <c r="L24" s="6">
        <v>50</v>
      </c>
      <c r="M24" s="6">
        <v>50</v>
      </c>
      <c r="N24" s="7">
        <f>SUM(B24:M24)</f>
        <v>600</v>
      </c>
      <c r="O24" s="8">
        <f>IF(COUNT(B24:M24)=0,"",AVERAGE(B24:M24))</f>
        <v>50</v>
      </c>
    </row>
    <row r="25" spans="1:15" x14ac:dyDescent="0.25">
      <c r="A25" s="9" t="s">
        <v>37</v>
      </c>
      <c r="B25" s="10">
        <f>IF(COUNT(B5:B7,B11:B24)=0,"",SUM(B11:B24))</f>
        <v>2860</v>
      </c>
      <c r="C25" s="10">
        <f>IF(COUNT(C5:C7,C11:C24)=0,"",SUM(C11:C24))</f>
        <v>2695</v>
      </c>
      <c r="D25" s="10">
        <f>IF(COUNT(D5:D7,D11:D24)=0,"",SUM(D11:D24))</f>
        <v>2735</v>
      </c>
      <c r="E25" s="10">
        <f>IF(COUNT(E5:E7,E11:E24)=0,"",SUM(E11:E24))</f>
        <v>2695</v>
      </c>
      <c r="F25" s="10">
        <f>IF(COUNT(F5:F7,F11:F24)=0,"",SUM(F11:F24))</f>
        <v>2695</v>
      </c>
      <c r="G25" s="10">
        <f>IF(COUNT(G5:G7,G11:G24)=0,"",SUM(G11:G24))</f>
        <v>2695</v>
      </c>
      <c r="H25" s="10">
        <f>IF(COUNT(H5:H7,H11:H24)=0,"",SUM(H11:H24))</f>
        <v>2695</v>
      </c>
      <c r="I25" s="10">
        <f>IF(COUNT(I5:I7,I11:I24)=0,"",SUM(I11:I24))</f>
        <v>3015</v>
      </c>
      <c r="J25" s="10">
        <f>IF(COUNT(J5:J7,J11:J24)=0,"",SUM(J11:J24))</f>
        <v>2735</v>
      </c>
      <c r="K25" s="10">
        <f>IF(COUNT(K5:K7,K11:K24)=0,"",SUM(K11:K24))</f>
        <v>2695</v>
      </c>
      <c r="L25" s="10">
        <f>IF(COUNT(L5:L7,L11:L24)=0,"",SUM(L11:L24))</f>
        <v>2695</v>
      </c>
      <c r="M25" s="10">
        <f>IF(COUNT(M5:M7,M11:M24)=0,"",SUM(M11:M24))</f>
        <v>2965</v>
      </c>
      <c r="N25" s="10">
        <f>SUM(B25:M25)</f>
        <v>33175</v>
      </c>
      <c r="O25" s="10">
        <f>IF(COUNT(B25:M25)=0,"",AVERAGE(B25:M25))</f>
        <v>2764.5833333</v>
      </c>
    </row>
    <row r="27" spans="1:15" x14ac:dyDescent="0.25">
      <c r="A27" s="12" t="s">
        <v>38</v>
      </c>
      <c r="B27" s="13">
        <f>IF(B8="","",B8-B25)</f>
        <v>40</v>
      </c>
      <c r="C27" s="13">
        <f>IF(C8="","",C8-C25)</f>
        <v>205</v>
      </c>
      <c r="D27" s="13">
        <f>IF(D8="","",D8-D25)</f>
        <v>165</v>
      </c>
      <c r="E27" s="13">
        <f>IF(E8="","",E8-E25)</f>
        <v>205</v>
      </c>
      <c r="F27" s="13">
        <f>IF(F8="","",F8-F25)</f>
        <v>205</v>
      </c>
      <c r="G27" s="13">
        <f>IF(G8="","",G8-G25)</f>
        <v>805</v>
      </c>
      <c r="H27" s="13">
        <f>IF(H8="","",H8-H25)</f>
        <v>205</v>
      </c>
      <c r="I27" s="13">
        <f>IF(I8="","",I8-I25)</f>
        <v>-115</v>
      </c>
      <c r="J27" s="13">
        <f>IF(J8="","",J8-J25)</f>
        <v>165</v>
      </c>
      <c r="K27" s="13">
        <f>IF(K8="","",K8-K25)</f>
        <v>205</v>
      </c>
      <c r="L27" s="13">
        <f>IF(L8="","",L8-L25)</f>
        <v>1305</v>
      </c>
      <c r="M27" s="13">
        <f>IF(M8="","",M8-M25)</f>
        <v>-65</v>
      </c>
      <c r="N27" s="13">
        <f>SUM(B27:M27)</f>
        <v>3325</v>
      </c>
      <c r="O27" s="13">
        <f>IF(COUNT(B27:M27)=0,"",AVERAGE(B27:M27))</f>
        <v>277.08333333</v>
      </c>
    </row>
    <row r="28" spans="1:15" x14ac:dyDescent="0.25">
      <c r="A28" s="12" t="s">
        <v>39</v>
      </c>
      <c r="B28" s="13">
        <f>IF(B8="","",B23+B27)</f>
        <v>40</v>
      </c>
      <c r="C28" s="13">
        <f>IF(C8="","",C23+C27)</f>
        <v>505</v>
      </c>
      <c r="D28" s="13">
        <f>IF(D8="","",D23+D27)</f>
        <v>465</v>
      </c>
      <c r="E28" s="13">
        <f>IF(E8="","",E23+E27)</f>
        <v>505</v>
      </c>
      <c r="F28" s="13">
        <f>IF(F8="","",F23+F27)</f>
        <v>505</v>
      </c>
      <c r="G28" s="13">
        <f>IF(G8="","",G23+G27)</f>
        <v>1105</v>
      </c>
      <c r="H28" s="13">
        <f>IF(H8="","",H23+H27)</f>
        <v>505</v>
      </c>
      <c r="I28" s="13">
        <f>IF(I8="","",I23+I27)</f>
        <v>-115</v>
      </c>
      <c r="J28" s="13">
        <f>IF(J8="","",J23+J27)</f>
        <v>465</v>
      </c>
      <c r="K28" s="13">
        <f>IF(K8="","",K23+K27)</f>
        <v>505</v>
      </c>
      <c r="L28" s="13">
        <f>IF(L8="","",L23+L27)</f>
        <v>1605</v>
      </c>
      <c r="M28" s="13">
        <f>IF(M8="","",M23+M27)</f>
        <v>235</v>
      </c>
      <c r="N28" s="13">
        <f>SUM(B28:M28)</f>
        <v>6325</v>
      </c>
      <c r="O28" s="13">
        <f>IF(COUNT(B28:M28)=0,"",AVERAGE(B28:M28))</f>
        <v>527.08333333</v>
      </c>
    </row>
    <row r="29" spans="1:15" x14ac:dyDescent="0.25">
      <c r="A29" s="12" t="s">
        <v>40</v>
      </c>
      <c r="B29" s="14">
        <f>IF(N(B8)=0,"",B28/B8)</f>
        <v>0.013793103448</v>
      </c>
      <c r="C29" s="14">
        <f>IF(N(C8)=0,"",C28/C8)</f>
        <v>0.17413793103</v>
      </c>
      <c r="D29" s="14">
        <f>IF(N(D8)=0,"",D28/D8)</f>
        <v>0.16034482759</v>
      </c>
      <c r="E29" s="14">
        <f>IF(N(E8)=0,"",E28/E8)</f>
        <v>0.17413793103</v>
      </c>
      <c r="F29" s="14">
        <f>IF(N(F8)=0,"",F28/F8)</f>
        <v>0.17413793103</v>
      </c>
      <c r="G29" s="14">
        <f>IF(N(G8)=0,"",G28/G8)</f>
        <v>0.31571428571</v>
      </c>
      <c r="H29" s="14">
        <f>IF(N(H8)=0,"",H28/H8)</f>
        <v>0.17413793103</v>
      </c>
      <c r="I29" s="14">
        <f>IF(N(I8)=0,"",I28/I8)</f>
        <v>-0.039655172414</v>
      </c>
      <c r="J29" s="14">
        <f>IF(N(J8)=0,"",J28/J8)</f>
        <v>0.16034482759</v>
      </c>
      <c r="K29" s="14">
        <f>IF(N(K8)=0,"",K28/K8)</f>
        <v>0.17413793103</v>
      </c>
      <c r="L29" s="14">
        <f>IF(N(L8)=0,"",L28/L8)</f>
        <v>0.40125</v>
      </c>
      <c r="M29" s="14">
        <f>IF(N(M8)=0,"",M28/M8)</f>
        <v>0.081034482759</v>
      </c>
      <c r="N29" s="14">
        <f>IF(N(N8)=0,"",N28/N8)</f>
        <v>0.17328767123</v>
      </c>
      <c r="O29" s="14">
        <f>IF(N(O8)=0,"",O28/O8)</f>
        <v>0.17328767123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EA5E9"/>
  </sheetPr>
  <dimension ref="A1:O29"/>
  <sheetViews>
    <sheetView workbookViewId="0">
      <pane xSplit="1" ySplit="3" topLeftCell="B4" activePane="bottomRight" state="frozen"/>
      <selection pane="bottomRight"/>
    </sheetView>
  </sheetViews>
  <sheetFormatPr defaultRowHeight="15" outlineLevelRow="0" outlineLevelCol="0" x14ac:dyDescent="55"/>
  <cols>
    <col min="1" max="1" width="30" customWidth="1"/>
    <col min="2" max="13" width="11" customWidth="1"/>
    <col min="14" max="14" width="15" customWidth="1"/>
    <col min="15" max="15" width="14" customWidth="1"/>
  </cols>
  <sheetData>
    <row r="1" spans="1:1" x14ac:dyDescent="0.25">
      <c r="A1" s="1" t="s">
        <v>41</v>
      </c>
    </row>
    <row r="2" spans="1:1" x14ac:dyDescent="0.25">
      <c r="A2" s="2" t="s">
        <v>42</v>
      </c>
    </row>
    <row r="3" spans="1:15"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row>
    <row r="4" spans="1:1" x14ac:dyDescent="0.25">
      <c r="A4" s="4" t="s">
        <v>17</v>
      </c>
    </row>
    <row r="5" spans="1:15" x14ac:dyDescent="0.25">
      <c r="A5" s="5" t="str">
        <f>'Plan'!A5</f>
        <v>Gehalt (netto)</v>
      </c>
      <c r="B5" s="6">
        <v>2900</v>
      </c>
      <c r="C5" s="6">
        <v>2900</v>
      </c>
      <c r="D5" s="6">
        <v>2900</v>
      </c>
      <c r="E5" s="6"/>
      <c r="F5" s="6"/>
      <c r="G5" s="6"/>
      <c r="H5" s="6"/>
      <c r="I5" s="6"/>
      <c r="J5" s="6"/>
      <c r="K5" s="6"/>
      <c r="L5" s="6"/>
      <c r="M5" s="6"/>
      <c r="N5" s="7">
        <f>SUM(B5:M5)</f>
        <v>8700</v>
      </c>
      <c r="O5" s="8">
        <f>IF(COUNT(B5:M5)=0,"",AVERAGE(B5:M5))</f>
        <v>2900</v>
      </c>
    </row>
    <row r="6" spans="1:15" x14ac:dyDescent="0.25">
      <c r="A6" s="5" t="str">
        <f>'Plan'!A6</f>
        <v>Nebeneinkommen</v>
      </c>
      <c r="B6" s="6">
        <v>0</v>
      </c>
      <c r="C6" s="6">
        <v>180</v>
      </c>
      <c r="D6" s="6">
        <v>0</v>
      </c>
      <c r="E6" s="6"/>
      <c r="F6" s="6"/>
      <c r="G6" s="6"/>
      <c r="H6" s="6"/>
      <c r="I6" s="6"/>
      <c r="J6" s="6"/>
      <c r="K6" s="6"/>
      <c r="L6" s="6"/>
      <c r="M6" s="6"/>
      <c r="N6" s="7">
        <f>SUM(B6:M6)</f>
        <v>180</v>
      </c>
      <c r="O6" s="8">
        <f>IF(COUNT(B6:M6)=0,"",AVERAGE(B6:M6))</f>
        <v>60</v>
      </c>
    </row>
    <row r="7" spans="1:15" x14ac:dyDescent="0.25">
      <c r="A7" s="5" t="str">
        <f>'Plan'!A7</f>
        <v>Urlaubs- &amp; Weihnachtsgeld</v>
      </c>
      <c r="B7" s="6">
        <v>0</v>
      </c>
      <c r="C7" s="6">
        <v>0</v>
      </c>
      <c r="D7" s="6">
        <v>0</v>
      </c>
      <c r="E7" s="6"/>
      <c r="F7" s="6"/>
      <c r="G7" s="6"/>
      <c r="H7" s="6"/>
      <c r="I7" s="6"/>
      <c r="J7" s="6"/>
      <c r="K7" s="6"/>
      <c r="L7" s="6"/>
      <c r="M7" s="6"/>
      <c r="N7" s="7">
        <f>SUM(B7:M7)</f>
        <v>0</v>
      </c>
      <c r="O7" s="8">
        <f>IF(COUNT(B7:M7)=0,"",AVERAGE(B7:M7))</f>
        <v>0</v>
      </c>
    </row>
    <row r="8" spans="1:15" x14ac:dyDescent="0.25">
      <c r="A8" s="9" t="s">
        <v>21</v>
      </c>
      <c r="B8" s="10">
        <f>IF(COUNT(B5:B7,B11:B24)=0,"",SUM(B5:B7))</f>
        <v>2900</v>
      </c>
      <c r="C8" s="10">
        <f>IF(COUNT(C5:C7,C11:C24)=0,"",SUM(C5:C7))</f>
        <v>3080</v>
      </c>
      <c r="D8" s="10">
        <f>IF(COUNT(D5:D7,D11:D24)=0,"",SUM(D5:D7))</f>
        <v>2900</v>
      </c>
      <c r="E8" s="10" t="str">
        <f>IF(COUNT(E5:E7,E11:E24)=0,"",SUM(E5:E7))</f>
        <v/>
      </c>
      <c r="F8" s="10" t="str">
        <f>IF(COUNT(F5:F7,F11:F24)=0,"",SUM(F5:F7))</f>
        <v/>
      </c>
      <c r="G8" s="10" t="str">
        <f>IF(COUNT(G5:G7,G11:G24)=0,"",SUM(G5:G7))</f>
        <v/>
      </c>
      <c r="H8" s="10" t="str">
        <f>IF(COUNT(H5:H7,H11:H24)=0,"",SUM(H5:H7))</f>
        <v/>
      </c>
      <c r="I8" s="10" t="str">
        <f>IF(COUNT(I5:I7,I11:I24)=0,"",SUM(I5:I7))</f>
        <v/>
      </c>
      <c r="J8" s="10" t="str">
        <f>IF(COUNT(J5:J7,J11:J24)=0,"",SUM(J5:J7))</f>
        <v/>
      </c>
      <c r="K8" s="10" t="str">
        <f>IF(COUNT(K5:K7,K11:K24)=0,"",SUM(K5:K7))</f>
        <v/>
      </c>
      <c r="L8" s="10" t="str">
        <f>IF(COUNT(L5:L7,L11:L24)=0,"",SUM(L5:L7))</f>
        <v/>
      </c>
      <c r="M8" s="10" t="str">
        <f>IF(COUNT(M5:M7,M11:M24)=0,"",SUM(M5:M7))</f>
        <v/>
      </c>
      <c r="N8" s="10">
        <f>SUM(B8:M8)</f>
        <v>8880</v>
      </c>
      <c r="O8" s="10">
        <f>IF(COUNT(B8:M8)=0,"",AVERAGE(B8:M8))</f>
        <v>2960</v>
      </c>
    </row>
    <row r="10" spans="1:1" x14ac:dyDescent="0.25">
      <c r="A10" s="4" t="s">
        <v>22</v>
      </c>
    </row>
    <row r="11" spans="1:15" x14ac:dyDescent="0.25">
      <c r="A11" s="5" t="str">
        <f>'Plan'!A11</f>
        <v>Warmmiete</v>
      </c>
      <c r="B11" s="6">
        <v>1050</v>
      </c>
      <c r="C11" s="6">
        <v>1050</v>
      </c>
      <c r="D11" s="6">
        <v>1050</v>
      </c>
      <c r="E11" s="6"/>
      <c r="F11" s="6"/>
      <c r="G11" s="6"/>
      <c r="H11" s="6"/>
      <c r="I11" s="6"/>
      <c r="J11" s="6"/>
      <c r="K11" s="6"/>
      <c r="L11" s="6"/>
      <c r="M11" s="6"/>
      <c r="N11" s="7">
        <f>SUM(B11:M11)</f>
        <v>3150</v>
      </c>
      <c r="O11" s="8">
        <f>IF(COUNT(B11:M11)=0,"",AVERAGE(B11:M11))</f>
        <v>1050</v>
      </c>
    </row>
    <row r="12" spans="1:15" x14ac:dyDescent="0.25">
      <c r="A12" s="5" t="str">
        <f>'Plan'!A12</f>
        <v>Strom (Abschlag)</v>
      </c>
      <c r="B12" s="6">
        <v>85</v>
      </c>
      <c r="C12" s="6">
        <v>85</v>
      </c>
      <c r="D12" s="6">
        <v>85</v>
      </c>
      <c r="E12" s="6"/>
      <c r="F12" s="6"/>
      <c r="G12" s="6"/>
      <c r="H12" s="6"/>
      <c r="I12" s="6"/>
      <c r="J12" s="6"/>
      <c r="K12" s="6"/>
      <c r="L12" s="6"/>
      <c r="M12" s="6"/>
      <c r="N12" s="7">
        <f>SUM(B12:M12)</f>
        <v>255</v>
      </c>
      <c r="O12" s="8">
        <f>IF(COUNT(B12:M12)=0,"",AVERAGE(B12:M12))</f>
        <v>85</v>
      </c>
    </row>
    <row r="13" spans="1:15" x14ac:dyDescent="0.25">
      <c r="A13" s="5" t="str">
        <f>'Plan'!A13</f>
        <v>Internet &amp; Handy</v>
      </c>
      <c r="B13" s="6">
        <v>60</v>
      </c>
      <c r="C13" s="6">
        <v>60</v>
      </c>
      <c r="D13" s="6">
        <v>60</v>
      </c>
      <c r="E13" s="6"/>
      <c r="F13" s="6"/>
      <c r="G13" s="6"/>
      <c r="H13" s="6"/>
      <c r="I13" s="6"/>
      <c r="J13" s="6"/>
      <c r="K13" s="6"/>
      <c r="L13" s="6"/>
      <c r="M13" s="6"/>
      <c r="N13" s="7">
        <f>SUM(B13:M13)</f>
        <v>180</v>
      </c>
      <c r="O13" s="8">
        <f>IF(COUNT(B13:M13)=0,"",AVERAGE(B13:M13))</f>
        <v>60</v>
      </c>
    </row>
    <row r="14" spans="1:15" x14ac:dyDescent="0.25">
      <c r="A14" s="5" t="str">
        <f>'Plan'!A14</f>
        <v>Lebensmittel &amp; Drogerie</v>
      </c>
      <c r="B14" s="6">
        <v>497</v>
      </c>
      <c r="C14" s="6">
        <v>431</v>
      </c>
      <c r="D14" s="6">
        <v>468</v>
      </c>
      <c r="E14" s="6"/>
      <c r="F14" s="6"/>
      <c r="G14" s="6"/>
      <c r="H14" s="6"/>
      <c r="I14" s="6"/>
      <c r="J14" s="6"/>
      <c r="K14" s="6"/>
      <c r="L14" s="6"/>
      <c r="M14" s="6"/>
      <c r="N14" s="7">
        <f>SUM(B14:M14)</f>
        <v>1396</v>
      </c>
      <c r="O14" s="8">
        <f>IF(COUNT(B14:M14)=0,"",AVERAGE(B14:M14))</f>
        <v>465.33333333</v>
      </c>
    </row>
    <row r="15" spans="1:15" x14ac:dyDescent="0.25">
      <c r="A15" s="5" t="str">
        <f>'Plan'!A15</f>
        <v>Mobilität</v>
      </c>
      <c r="B15" s="6">
        <v>171</v>
      </c>
      <c r="C15" s="6">
        <v>186</v>
      </c>
      <c r="D15" s="6">
        <v>194</v>
      </c>
      <c r="E15" s="6"/>
      <c r="F15" s="6"/>
      <c r="G15" s="6"/>
      <c r="H15" s="6"/>
      <c r="I15" s="6"/>
      <c r="J15" s="6"/>
      <c r="K15" s="6"/>
      <c r="L15" s="6"/>
      <c r="M15" s="6"/>
      <c r="N15" s="7">
        <f>SUM(B15:M15)</f>
        <v>551</v>
      </c>
      <c r="O15" s="8">
        <f>IF(COUNT(B15:M15)=0,"",AVERAGE(B15:M15))</f>
        <v>183.66666667</v>
      </c>
    </row>
    <row r="16" spans="1:15" x14ac:dyDescent="0.25">
      <c r="A16" s="5" t="str">
        <f>'Plan'!A16</f>
        <v>Versicherungen</v>
      </c>
      <c r="B16" s="6">
        <v>538</v>
      </c>
      <c r="C16" s="6">
        <v>55</v>
      </c>
      <c r="D16" s="6">
        <v>55</v>
      </c>
      <c r="E16" s="6"/>
      <c r="F16" s="6"/>
      <c r="G16" s="6"/>
      <c r="H16" s="6"/>
      <c r="I16" s="6"/>
      <c r="J16" s="6"/>
      <c r="K16" s="6"/>
      <c r="L16" s="6"/>
      <c r="M16" s="6"/>
      <c r="N16" s="7">
        <f>SUM(B16:M16)</f>
        <v>648</v>
      </c>
      <c r="O16" s="8">
        <f>IF(COUNT(B16:M16)=0,"",AVERAGE(B16:M16))</f>
        <v>216</v>
      </c>
    </row>
    <row r="17" spans="1:15" x14ac:dyDescent="0.25">
      <c r="A17" s="5" t="str">
        <f>'Plan'!A17</f>
        <v>Gesundheit</v>
      </c>
      <c r="B17" s="6">
        <v>12</v>
      </c>
      <c r="C17" s="6">
        <v>64</v>
      </c>
      <c r="D17" s="6">
        <v>30</v>
      </c>
      <c r="E17" s="6"/>
      <c r="F17" s="6"/>
      <c r="G17" s="6"/>
      <c r="H17" s="6"/>
      <c r="I17" s="6"/>
      <c r="J17" s="6"/>
      <c r="K17" s="6"/>
      <c r="L17" s="6"/>
      <c r="M17" s="6"/>
      <c r="N17" s="7">
        <f>SUM(B17:M17)</f>
        <v>106</v>
      </c>
      <c r="O17" s="8">
        <f>IF(COUNT(B17:M17)=0,"",AVERAGE(B17:M17))</f>
        <v>35.333333333</v>
      </c>
    </row>
    <row r="18" spans="1:15" x14ac:dyDescent="0.25">
      <c r="A18" s="5" t="str">
        <f>'Plan'!A18</f>
        <v>Kleidung</v>
      </c>
      <c r="B18" s="6">
        <v>119</v>
      </c>
      <c r="C18" s="6">
        <v>20</v>
      </c>
      <c r="D18" s="6">
        <v>84</v>
      </c>
      <c r="E18" s="6"/>
      <c r="F18" s="6"/>
      <c r="G18" s="6"/>
      <c r="H18" s="6"/>
      <c r="I18" s="6"/>
      <c r="J18" s="6"/>
      <c r="K18" s="6"/>
      <c r="L18" s="6"/>
      <c r="M18" s="6"/>
      <c r="N18" s="7">
        <f>SUM(B18:M18)</f>
        <v>223</v>
      </c>
      <c r="O18" s="8">
        <f>IF(COUNT(B18:M18)=0,"",AVERAGE(B18:M18))</f>
        <v>74.333333333</v>
      </c>
    </row>
    <row r="19" spans="1:15" x14ac:dyDescent="0.25">
      <c r="A19" s="5" t="str">
        <f>'Plan'!A19</f>
        <v>Freizeit &amp; Essen gehen</v>
      </c>
      <c r="B19" s="6">
        <v>163</v>
      </c>
      <c r="C19" s="6">
        <v>128</v>
      </c>
      <c r="D19" s="6">
        <v>172</v>
      </c>
      <c r="E19" s="6"/>
      <c r="F19" s="6"/>
      <c r="G19" s="6"/>
      <c r="H19" s="6"/>
      <c r="I19" s="6"/>
      <c r="J19" s="6"/>
      <c r="K19" s="6"/>
      <c r="L19" s="6"/>
      <c r="M19" s="6"/>
      <c r="N19" s="7">
        <f>SUM(B19:M19)</f>
        <v>463</v>
      </c>
      <c r="O19" s="8">
        <f>IF(COUNT(B19:M19)=0,"",AVERAGE(B19:M19))</f>
        <v>154.33333333</v>
      </c>
    </row>
    <row r="20" spans="1:15" x14ac:dyDescent="0.25">
      <c r="A20" s="5" t="str">
        <f>'Plan'!A20</f>
        <v>Urlaub &amp; Geschenke</v>
      </c>
      <c r="B20" s="6">
        <v>0</v>
      </c>
      <c r="C20" s="6">
        <v>45</v>
      </c>
      <c r="D20" s="6">
        <v>30</v>
      </c>
      <c r="E20" s="6"/>
      <c r="F20" s="6"/>
      <c r="G20" s="6"/>
      <c r="H20" s="6"/>
      <c r="I20" s="6"/>
      <c r="J20" s="6"/>
      <c r="K20" s="6"/>
      <c r="L20" s="6"/>
      <c r="M20" s="6"/>
      <c r="N20" s="7">
        <f>SUM(B20:M20)</f>
        <v>75</v>
      </c>
      <c r="O20" s="8">
        <f>IF(COUNT(B20:M20)=0,"",AVERAGE(B20:M20))</f>
        <v>25</v>
      </c>
    </row>
    <row r="21" spans="1:15" x14ac:dyDescent="0.25">
      <c r="A21" s="5" t="str">
        <f>'Plan'!A21</f>
        <v>Abos &amp; Mitgliedschaften</v>
      </c>
      <c r="B21" s="6">
        <v>45</v>
      </c>
      <c r="C21" s="6">
        <v>45</v>
      </c>
      <c r="D21" s="6">
        <v>57</v>
      </c>
      <c r="E21" s="6"/>
      <c r="F21" s="6"/>
      <c r="G21" s="6"/>
      <c r="H21" s="6"/>
      <c r="I21" s="6"/>
      <c r="J21" s="6"/>
      <c r="K21" s="6"/>
      <c r="L21" s="6"/>
      <c r="M21" s="6"/>
      <c r="N21" s="7">
        <f>SUM(B21:M21)</f>
        <v>147</v>
      </c>
      <c r="O21" s="8">
        <f>IF(COUNT(B21:M21)=0,"",AVERAGE(B21:M21))</f>
        <v>49</v>
      </c>
    </row>
    <row r="22" spans="1:15" x14ac:dyDescent="0.25">
      <c r="A22" s="5" t="str">
        <f>'Plan'!A22</f>
        <v>Kredite &amp; Raten</v>
      </c>
      <c r="B22" s="6">
        <v>150</v>
      </c>
      <c r="C22" s="6">
        <v>150</v>
      </c>
      <c r="D22" s="6">
        <v>150</v>
      </c>
      <c r="E22" s="6"/>
      <c r="F22" s="6"/>
      <c r="G22" s="6"/>
      <c r="H22" s="6"/>
      <c r="I22" s="6"/>
      <c r="J22" s="6"/>
      <c r="K22" s="6"/>
      <c r="L22" s="6"/>
      <c r="M22" s="6"/>
      <c r="N22" s="7">
        <f>SUM(B22:M22)</f>
        <v>450</v>
      </c>
      <c r="O22" s="8">
        <f>IF(COUNT(B22:M22)=0,"",AVERAGE(B22:M22))</f>
        <v>150</v>
      </c>
    </row>
    <row r="23" spans="1:15" x14ac:dyDescent="0.25">
      <c r="A23" s="11" t="str">
        <f>'Plan'!A23</f>
        <v>Sparen</v>
      </c>
      <c r="B23" s="6">
        <v>0</v>
      </c>
      <c r="C23" s="6">
        <v>300</v>
      </c>
      <c r="D23" s="6">
        <v>300</v>
      </c>
      <c r="E23" s="6"/>
      <c r="F23" s="6"/>
      <c r="G23" s="6"/>
      <c r="H23" s="6"/>
      <c r="I23" s="6"/>
      <c r="J23" s="6"/>
      <c r="K23" s="6"/>
      <c r="L23" s="6"/>
      <c r="M23" s="6"/>
      <c r="N23" s="7">
        <f>SUM(B23:M23)</f>
        <v>600</v>
      </c>
      <c r="O23" s="8">
        <f>IF(COUNT(B23:M23)=0,"",AVERAGE(B23:M23))</f>
        <v>200</v>
      </c>
    </row>
    <row r="24" spans="1:15" x14ac:dyDescent="0.25">
      <c r="A24" s="5" t="str">
        <f>'Plan'!A24</f>
        <v>Sonstiges</v>
      </c>
      <c r="B24" s="6">
        <v>72</v>
      </c>
      <c r="C24" s="6">
        <v>38</v>
      </c>
      <c r="D24" s="6">
        <v>61</v>
      </c>
      <c r="E24" s="6"/>
      <c r="F24" s="6"/>
      <c r="G24" s="6"/>
      <c r="H24" s="6"/>
      <c r="I24" s="6"/>
      <c r="J24" s="6"/>
      <c r="K24" s="6"/>
      <c r="L24" s="6"/>
      <c r="M24" s="6"/>
      <c r="N24" s="7">
        <f>SUM(B24:M24)</f>
        <v>171</v>
      </c>
      <c r="O24" s="8">
        <f>IF(COUNT(B24:M24)=0,"",AVERAGE(B24:M24))</f>
        <v>57</v>
      </c>
    </row>
    <row r="25" spans="1:15" x14ac:dyDescent="0.25">
      <c r="A25" s="9" t="s">
        <v>37</v>
      </c>
      <c r="B25" s="10">
        <f>IF(COUNT(B5:B7,B11:B24)=0,"",SUM(B11:B24))</f>
        <v>2962</v>
      </c>
      <c r="C25" s="10">
        <f>IF(COUNT(C5:C7,C11:C24)=0,"",SUM(C11:C24))</f>
        <v>2657</v>
      </c>
      <c r="D25" s="10">
        <f>IF(COUNT(D5:D7,D11:D24)=0,"",SUM(D11:D24))</f>
        <v>2796</v>
      </c>
      <c r="E25" s="10" t="str">
        <f>IF(COUNT(E5:E7,E11:E24)=0,"",SUM(E11:E24))</f>
        <v/>
      </c>
      <c r="F25" s="10" t="str">
        <f>IF(COUNT(F5:F7,F11:F24)=0,"",SUM(F11:F24))</f>
        <v/>
      </c>
      <c r="G25" s="10" t="str">
        <f>IF(COUNT(G5:G7,G11:G24)=0,"",SUM(G11:G24))</f>
        <v/>
      </c>
      <c r="H25" s="10" t="str">
        <f>IF(COUNT(H5:H7,H11:H24)=0,"",SUM(H11:H24))</f>
        <v/>
      </c>
      <c r="I25" s="10" t="str">
        <f>IF(COUNT(I5:I7,I11:I24)=0,"",SUM(I11:I24))</f>
        <v/>
      </c>
      <c r="J25" s="10" t="str">
        <f>IF(COUNT(J5:J7,J11:J24)=0,"",SUM(J11:J24))</f>
        <v/>
      </c>
      <c r="K25" s="10" t="str">
        <f>IF(COUNT(K5:K7,K11:K24)=0,"",SUM(K11:K24))</f>
        <v/>
      </c>
      <c r="L25" s="10" t="str">
        <f>IF(COUNT(L5:L7,L11:L24)=0,"",SUM(L11:L24))</f>
        <v/>
      </c>
      <c r="M25" s="10" t="str">
        <f>IF(COUNT(M5:M7,M11:M24)=0,"",SUM(M11:M24))</f>
        <v/>
      </c>
      <c r="N25" s="10">
        <f>SUM(B25:M25)</f>
        <v>8415</v>
      </c>
      <c r="O25" s="10">
        <f>IF(COUNT(B25:M25)=0,"",AVERAGE(B25:M25))</f>
        <v>2805</v>
      </c>
    </row>
    <row r="27" spans="1:15" x14ac:dyDescent="0.25">
      <c r="A27" s="12" t="s">
        <v>38</v>
      </c>
      <c r="B27" s="13">
        <f>IF(B8="","",B8-B25)</f>
        <v>-62</v>
      </c>
      <c r="C27" s="13">
        <f>IF(C8="","",C8-C25)</f>
        <v>423</v>
      </c>
      <c r="D27" s="13">
        <f>IF(D8="","",D8-D25)</f>
        <v>104</v>
      </c>
      <c r="E27" s="13" t="str">
        <f>IF(E8="","",E8-E25)</f>
        <v/>
      </c>
      <c r="F27" s="13" t="str">
        <f>IF(F8="","",F8-F25)</f>
        <v/>
      </c>
      <c r="G27" s="13" t="str">
        <f>IF(G8="","",G8-G25)</f>
        <v/>
      </c>
      <c r="H27" s="13" t="str">
        <f>IF(H8="","",H8-H25)</f>
        <v/>
      </c>
      <c r="I27" s="13" t="str">
        <f>IF(I8="","",I8-I25)</f>
        <v/>
      </c>
      <c r="J27" s="13" t="str">
        <f>IF(J8="","",J8-J25)</f>
        <v/>
      </c>
      <c r="K27" s="13" t="str">
        <f>IF(K8="","",K8-K25)</f>
        <v/>
      </c>
      <c r="L27" s="13" t="str">
        <f>IF(L8="","",L8-L25)</f>
        <v/>
      </c>
      <c r="M27" s="13" t="str">
        <f>IF(M8="","",M8-M25)</f>
        <v/>
      </c>
      <c r="N27" s="13">
        <f>SUM(B27:M27)</f>
        <v>465</v>
      </c>
      <c r="O27" s="13">
        <f>IF(COUNT(B27:M27)=0,"",AVERAGE(B27:M27))</f>
        <v>155</v>
      </c>
    </row>
    <row r="28" spans="1:15" x14ac:dyDescent="0.25">
      <c r="A28" s="12" t="s">
        <v>39</v>
      </c>
      <c r="B28" s="13">
        <f>IF(B8="","",B23+B27)</f>
        <v>-62</v>
      </c>
      <c r="C28" s="13">
        <f>IF(C8="","",C23+C27)</f>
        <v>723</v>
      </c>
      <c r="D28" s="13">
        <f>IF(D8="","",D23+D27)</f>
        <v>404</v>
      </c>
      <c r="E28" s="13" t="str">
        <f>IF(E8="","",E23+E27)</f>
        <v/>
      </c>
      <c r="F28" s="13" t="str">
        <f>IF(F8="","",F23+F27)</f>
        <v/>
      </c>
      <c r="G28" s="13" t="str">
        <f>IF(G8="","",G23+G27)</f>
        <v/>
      </c>
      <c r="H28" s="13" t="str">
        <f>IF(H8="","",H23+H27)</f>
        <v/>
      </c>
      <c r="I28" s="13" t="str">
        <f>IF(I8="","",I23+I27)</f>
        <v/>
      </c>
      <c r="J28" s="13" t="str">
        <f>IF(J8="","",J23+J27)</f>
        <v/>
      </c>
      <c r="K28" s="13" t="str">
        <f>IF(K8="","",K23+K27)</f>
        <v/>
      </c>
      <c r="L28" s="13" t="str">
        <f>IF(L8="","",L23+L27)</f>
        <v/>
      </c>
      <c r="M28" s="13" t="str">
        <f>IF(M8="","",M23+M27)</f>
        <v/>
      </c>
      <c r="N28" s="13">
        <f>SUM(B28:M28)</f>
        <v>1065</v>
      </c>
      <c r="O28" s="13">
        <f>IF(COUNT(B28:M28)=0,"",AVERAGE(B28:M28))</f>
        <v>355</v>
      </c>
    </row>
    <row r="29" spans="1:15" x14ac:dyDescent="0.25">
      <c r="A29" s="12" t="s">
        <v>40</v>
      </c>
      <c r="B29" s="14">
        <f>IF(N(B8)=0,"",B28/B8)</f>
        <v>-0.021379310345</v>
      </c>
      <c r="C29" s="14">
        <f>IF(N(C8)=0,"",C28/C8)</f>
        <v>0.23474025974</v>
      </c>
      <c r="D29" s="14">
        <f>IF(N(D8)=0,"",D28/D8)</f>
        <v>0.13931034483</v>
      </c>
      <c r="E29" s="14" t="str">
        <f>IF(N(E8)=0,"",E28/E8)</f>
        <v/>
      </c>
      <c r="F29" s="14" t="str">
        <f>IF(N(F8)=0,"",F28/F8)</f>
        <v/>
      </c>
      <c r="G29" s="14" t="str">
        <f>IF(N(G8)=0,"",G28/G8)</f>
        <v/>
      </c>
      <c r="H29" s="14" t="str">
        <f>IF(N(H8)=0,"",H28/H8)</f>
        <v/>
      </c>
      <c r="I29" s="14" t="str">
        <f>IF(N(I8)=0,"",I28/I8)</f>
        <v/>
      </c>
      <c r="J29" s="14" t="str">
        <f>IF(N(J8)=0,"",J28/J8)</f>
        <v/>
      </c>
      <c r="K29" s="14" t="str">
        <f>IF(N(K8)=0,"",K28/K8)</f>
        <v/>
      </c>
      <c r="L29" s="14" t="str">
        <f>IF(N(L8)=0,"",L28/L8)</f>
        <v/>
      </c>
      <c r="M29" s="14" t="str">
        <f>IF(N(M8)=0,"",M28/M8)</f>
        <v/>
      </c>
      <c r="N29" s="14">
        <f>IF(N(N8)=0,"",N28/N8)</f>
        <v>0.11993243243</v>
      </c>
      <c r="O29" s="14">
        <f>IF(N(O8)=0,"",O28/O8)</f>
        <v>0.11993243243</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9E0B"/>
  </sheetPr>
  <dimension ref="A1:N29"/>
  <sheetViews>
    <sheetView workbookViewId="0">
      <pane xSplit="1" ySplit="3" topLeftCell="B4" activePane="bottomRight" state="frozen"/>
      <selection pane="bottomRight"/>
    </sheetView>
  </sheetViews>
  <sheetFormatPr defaultRowHeight="15" outlineLevelRow="0" outlineLevelCol="0" x14ac:dyDescent="55"/>
  <cols>
    <col min="1" max="1" width="30" customWidth="1"/>
    <col min="2" max="13" width="11" customWidth="1"/>
    <col min="14" max="14" width="15" customWidth="1"/>
    <col min="15" max="15" width="4" customWidth="1"/>
  </cols>
  <sheetData>
    <row r="1" spans="1:1" x14ac:dyDescent="0.25">
      <c r="A1" s="1" t="s">
        <v>43</v>
      </c>
    </row>
    <row r="2" spans="1:1" x14ac:dyDescent="0.25">
      <c r="A2" s="2" t="s">
        <v>44</v>
      </c>
    </row>
    <row r="3" spans="1:14" x14ac:dyDescent="0.25">
      <c r="A3" s="3" t="s">
        <v>2</v>
      </c>
      <c r="B3" s="3" t="s">
        <v>3</v>
      </c>
      <c r="C3" s="3" t="s">
        <v>4</v>
      </c>
      <c r="D3" s="3" t="s">
        <v>5</v>
      </c>
      <c r="E3" s="3" t="s">
        <v>6</v>
      </c>
      <c r="F3" s="3" t="s">
        <v>7</v>
      </c>
      <c r="G3" s="3" t="s">
        <v>8</v>
      </c>
      <c r="H3" s="3" t="s">
        <v>9</v>
      </c>
      <c r="I3" s="3" t="s">
        <v>10</v>
      </c>
      <c r="J3" s="3" t="s">
        <v>11</v>
      </c>
      <c r="K3" s="3" t="s">
        <v>12</v>
      </c>
      <c r="L3" s="3" t="s">
        <v>13</v>
      </c>
      <c r="M3" s="3" t="s">
        <v>14</v>
      </c>
      <c r="N3" s="3" t="s">
        <v>45</v>
      </c>
    </row>
    <row r="4" spans="1:1" x14ac:dyDescent="0.25">
      <c r="A4" s="4" t="s">
        <v>17</v>
      </c>
    </row>
    <row r="5" spans="1:14" x14ac:dyDescent="0.25">
      <c r="A5" s="5" t="str">
        <f>'Plan'!A5</f>
        <v>Gehalt (netto)</v>
      </c>
      <c r="B5" s="15">
        <f>IF(COUNT('Ist'!B5)=0,"",'Ist'!B5-'Plan'!B5)</f>
        <v>0</v>
      </c>
      <c r="C5" s="15">
        <f>IF(COUNT('Ist'!C5)=0,"",'Ist'!C5-'Plan'!C5)</f>
        <v>0</v>
      </c>
      <c r="D5" s="15">
        <f>IF(COUNT('Ist'!D5)=0,"",'Ist'!D5-'Plan'!D5)</f>
        <v>0</v>
      </c>
      <c r="E5" s="15" t="str">
        <f>IF(COUNT('Ist'!E5)=0,"",'Ist'!E5-'Plan'!E5)</f>
        <v/>
      </c>
      <c r="F5" s="15" t="str">
        <f>IF(COUNT('Ist'!F5)=0,"",'Ist'!F5-'Plan'!F5)</f>
        <v/>
      </c>
      <c r="G5" s="15" t="str">
        <f>IF(COUNT('Ist'!G5)=0,"",'Ist'!G5-'Plan'!G5)</f>
        <v/>
      </c>
      <c r="H5" s="15" t="str">
        <f>IF(COUNT('Ist'!H5)=0,"",'Ist'!H5-'Plan'!H5)</f>
        <v/>
      </c>
      <c r="I5" s="15" t="str">
        <f>IF(COUNT('Ist'!I5)=0,"",'Ist'!I5-'Plan'!I5)</f>
        <v/>
      </c>
      <c r="J5" s="15" t="str">
        <f>IF(COUNT('Ist'!J5)=0,"",'Ist'!J5-'Plan'!J5)</f>
        <v/>
      </c>
      <c r="K5" s="15" t="str">
        <f>IF(COUNT('Ist'!K5)=0,"",'Ist'!K5-'Plan'!K5)</f>
        <v/>
      </c>
      <c r="L5" s="15" t="str">
        <f>IF(COUNT('Ist'!L5)=0,"",'Ist'!L5-'Plan'!L5)</f>
        <v/>
      </c>
      <c r="M5" s="15" t="str">
        <f>IF(COUNT('Ist'!M5)=0,"",'Ist'!M5-'Plan'!M5)</f>
        <v/>
      </c>
      <c r="N5" s="16">
        <f>SUM(B5:M5)</f>
        <v>0</v>
      </c>
    </row>
    <row r="6" spans="1:14" x14ac:dyDescent="0.25">
      <c r="A6" s="5" t="str">
        <f>'Plan'!A6</f>
        <v>Nebeneinkommen</v>
      </c>
      <c r="B6" s="15">
        <f>IF(COUNT('Ist'!B6)=0,"",'Ist'!B6-'Plan'!B6)</f>
        <v>0</v>
      </c>
      <c r="C6" s="15">
        <f>IF(COUNT('Ist'!C6)=0,"",'Ist'!C6-'Plan'!C6)</f>
        <v>180</v>
      </c>
      <c r="D6" s="15">
        <f>IF(COUNT('Ist'!D6)=0,"",'Ist'!D6-'Plan'!D6)</f>
        <v>0</v>
      </c>
      <c r="E6" s="15" t="str">
        <f>IF(COUNT('Ist'!E6)=0,"",'Ist'!E6-'Plan'!E6)</f>
        <v/>
      </c>
      <c r="F6" s="15" t="str">
        <f>IF(COUNT('Ist'!F6)=0,"",'Ist'!F6-'Plan'!F6)</f>
        <v/>
      </c>
      <c r="G6" s="15" t="str">
        <f>IF(COUNT('Ist'!G6)=0,"",'Ist'!G6-'Plan'!G6)</f>
        <v/>
      </c>
      <c r="H6" s="15" t="str">
        <f>IF(COUNT('Ist'!H6)=0,"",'Ist'!H6-'Plan'!H6)</f>
        <v/>
      </c>
      <c r="I6" s="15" t="str">
        <f>IF(COUNT('Ist'!I6)=0,"",'Ist'!I6-'Plan'!I6)</f>
        <v/>
      </c>
      <c r="J6" s="15" t="str">
        <f>IF(COUNT('Ist'!J6)=0,"",'Ist'!J6-'Plan'!J6)</f>
        <v/>
      </c>
      <c r="K6" s="15" t="str">
        <f>IF(COUNT('Ist'!K6)=0,"",'Ist'!K6-'Plan'!K6)</f>
        <v/>
      </c>
      <c r="L6" s="15" t="str">
        <f>IF(COUNT('Ist'!L6)=0,"",'Ist'!L6-'Plan'!L6)</f>
        <v/>
      </c>
      <c r="M6" s="15" t="str">
        <f>IF(COUNT('Ist'!M6)=0,"",'Ist'!M6-'Plan'!M6)</f>
        <v/>
      </c>
      <c r="N6" s="16">
        <f>SUM(B6:M6)</f>
        <v>180</v>
      </c>
    </row>
    <row r="7" spans="1:14" x14ac:dyDescent="0.25">
      <c r="A7" s="5" t="str">
        <f>'Plan'!A7</f>
        <v>Urlaubs- &amp; Weihnachtsgeld</v>
      </c>
      <c r="B7" s="15">
        <f>IF(COUNT('Ist'!B7)=0,"",'Ist'!B7-'Plan'!B7)</f>
        <v>0</v>
      </c>
      <c r="C7" s="15">
        <f>IF(COUNT('Ist'!C7)=0,"",'Ist'!C7-'Plan'!C7)</f>
        <v>0</v>
      </c>
      <c r="D7" s="15">
        <f>IF(COUNT('Ist'!D7)=0,"",'Ist'!D7-'Plan'!D7)</f>
        <v>0</v>
      </c>
      <c r="E7" s="15" t="str">
        <f>IF(COUNT('Ist'!E7)=0,"",'Ist'!E7-'Plan'!E7)</f>
        <v/>
      </c>
      <c r="F7" s="15" t="str">
        <f>IF(COUNT('Ist'!F7)=0,"",'Ist'!F7-'Plan'!F7)</f>
        <v/>
      </c>
      <c r="G7" s="15" t="str">
        <f>IF(COUNT('Ist'!G7)=0,"",'Ist'!G7-'Plan'!G7)</f>
        <v/>
      </c>
      <c r="H7" s="15" t="str">
        <f>IF(COUNT('Ist'!H7)=0,"",'Ist'!H7-'Plan'!H7)</f>
        <v/>
      </c>
      <c r="I7" s="15" t="str">
        <f>IF(COUNT('Ist'!I7)=0,"",'Ist'!I7-'Plan'!I7)</f>
        <v/>
      </c>
      <c r="J7" s="15" t="str">
        <f>IF(COUNT('Ist'!J7)=0,"",'Ist'!J7-'Plan'!J7)</f>
        <v/>
      </c>
      <c r="K7" s="15" t="str">
        <f>IF(COUNT('Ist'!K7)=0,"",'Ist'!K7-'Plan'!K7)</f>
        <v/>
      </c>
      <c r="L7" s="15" t="str">
        <f>IF(COUNT('Ist'!L7)=0,"",'Ist'!L7-'Plan'!L7)</f>
        <v/>
      </c>
      <c r="M7" s="15" t="str">
        <f>IF(COUNT('Ist'!M7)=0,"",'Ist'!M7-'Plan'!M7)</f>
        <v/>
      </c>
      <c r="N7" s="16">
        <f>SUM(B7:M7)</f>
        <v>0</v>
      </c>
    </row>
    <row r="8" spans="1:14" x14ac:dyDescent="0.25">
      <c r="A8" s="9" t="s">
        <v>21</v>
      </c>
      <c r="B8" s="16">
        <f>IF('Ist'!B8="","",'Ist'!B8-'Plan'!B8)</f>
        <v>0</v>
      </c>
      <c r="C8" s="16">
        <f>IF('Ist'!C8="","",'Ist'!C8-'Plan'!C8)</f>
        <v>180</v>
      </c>
      <c r="D8" s="16">
        <f>IF('Ist'!D8="","",'Ist'!D8-'Plan'!D8)</f>
        <v>0</v>
      </c>
      <c r="E8" s="16" t="str">
        <f>IF('Ist'!E8="","",'Ist'!E8-'Plan'!E8)</f>
        <v/>
      </c>
      <c r="F8" s="16" t="str">
        <f>IF('Ist'!F8="","",'Ist'!F8-'Plan'!F8)</f>
        <v/>
      </c>
      <c r="G8" s="16" t="str">
        <f>IF('Ist'!G8="","",'Ist'!G8-'Plan'!G8)</f>
        <v/>
      </c>
      <c r="H8" s="16" t="str">
        <f>IF('Ist'!H8="","",'Ist'!H8-'Plan'!H8)</f>
        <v/>
      </c>
      <c r="I8" s="16" t="str">
        <f>IF('Ist'!I8="","",'Ist'!I8-'Plan'!I8)</f>
        <v/>
      </c>
      <c r="J8" s="16" t="str">
        <f>IF('Ist'!J8="","",'Ist'!J8-'Plan'!J8)</f>
        <v/>
      </c>
      <c r="K8" s="16" t="str">
        <f>IF('Ist'!K8="","",'Ist'!K8-'Plan'!K8)</f>
        <v/>
      </c>
      <c r="L8" s="16" t="str">
        <f>IF('Ist'!L8="","",'Ist'!L8-'Plan'!L8)</f>
        <v/>
      </c>
      <c r="M8" s="16" t="str">
        <f>IF('Ist'!M8="","",'Ist'!M8-'Plan'!M8)</f>
        <v/>
      </c>
      <c r="N8" s="16">
        <f>SUM(B8:M8)</f>
        <v>180</v>
      </c>
    </row>
    <row r="10" spans="1:1" x14ac:dyDescent="0.25">
      <c r="A10" s="4" t="s">
        <v>22</v>
      </c>
    </row>
    <row r="11" spans="1:14" x14ac:dyDescent="0.25">
      <c r="A11" s="5" t="str">
        <f>'Plan'!A11</f>
        <v>Warmmiete</v>
      </c>
      <c r="B11" s="15">
        <f>IF(COUNT('Ist'!B11)=0,"",'Plan'!B11-'Ist'!B11)</f>
        <v>0</v>
      </c>
      <c r="C11" s="15">
        <f>IF(COUNT('Ist'!C11)=0,"",'Plan'!C11-'Ist'!C11)</f>
        <v>0</v>
      </c>
      <c r="D11" s="15">
        <f>IF(COUNT('Ist'!D11)=0,"",'Plan'!D11-'Ist'!D11)</f>
        <v>0</v>
      </c>
      <c r="E11" s="15" t="str">
        <f>IF(COUNT('Ist'!E11)=0,"",'Plan'!E11-'Ist'!E11)</f>
        <v/>
      </c>
      <c r="F11" s="15" t="str">
        <f>IF(COUNT('Ist'!F11)=0,"",'Plan'!F11-'Ist'!F11)</f>
        <v/>
      </c>
      <c r="G11" s="15" t="str">
        <f>IF(COUNT('Ist'!G11)=0,"",'Plan'!G11-'Ist'!G11)</f>
        <v/>
      </c>
      <c r="H11" s="15" t="str">
        <f>IF(COUNT('Ist'!H11)=0,"",'Plan'!H11-'Ist'!H11)</f>
        <v/>
      </c>
      <c r="I11" s="15" t="str">
        <f>IF(COUNT('Ist'!I11)=0,"",'Plan'!I11-'Ist'!I11)</f>
        <v/>
      </c>
      <c r="J11" s="15" t="str">
        <f>IF(COUNT('Ist'!J11)=0,"",'Plan'!J11-'Ist'!J11)</f>
        <v/>
      </c>
      <c r="K11" s="15" t="str">
        <f>IF(COUNT('Ist'!K11)=0,"",'Plan'!K11-'Ist'!K11)</f>
        <v/>
      </c>
      <c r="L11" s="15" t="str">
        <f>IF(COUNT('Ist'!L11)=0,"",'Plan'!L11-'Ist'!L11)</f>
        <v/>
      </c>
      <c r="M11" s="15" t="str">
        <f>IF(COUNT('Ist'!M11)=0,"",'Plan'!M11-'Ist'!M11)</f>
        <v/>
      </c>
      <c r="N11" s="16">
        <f>SUM(B11:M11)</f>
        <v>0</v>
      </c>
    </row>
    <row r="12" spans="1:14" x14ac:dyDescent="0.25">
      <c r="A12" s="5" t="str">
        <f>'Plan'!A12</f>
        <v>Strom (Abschlag)</v>
      </c>
      <c r="B12" s="15">
        <f>IF(COUNT('Ist'!B12)=0,"",'Plan'!B12-'Ist'!B12)</f>
        <v>0</v>
      </c>
      <c r="C12" s="15">
        <f>IF(COUNT('Ist'!C12)=0,"",'Plan'!C12-'Ist'!C12)</f>
        <v>0</v>
      </c>
      <c r="D12" s="15">
        <f>IF(COUNT('Ist'!D12)=0,"",'Plan'!D12-'Ist'!D12)</f>
        <v>0</v>
      </c>
      <c r="E12" s="15" t="str">
        <f>IF(COUNT('Ist'!E12)=0,"",'Plan'!E12-'Ist'!E12)</f>
        <v/>
      </c>
      <c r="F12" s="15" t="str">
        <f>IF(COUNT('Ist'!F12)=0,"",'Plan'!F12-'Ist'!F12)</f>
        <v/>
      </c>
      <c r="G12" s="15" t="str">
        <f>IF(COUNT('Ist'!G12)=0,"",'Plan'!G12-'Ist'!G12)</f>
        <v/>
      </c>
      <c r="H12" s="15" t="str">
        <f>IF(COUNT('Ist'!H12)=0,"",'Plan'!H12-'Ist'!H12)</f>
        <v/>
      </c>
      <c r="I12" s="15" t="str">
        <f>IF(COUNT('Ist'!I12)=0,"",'Plan'!I12-'Ist'!I12)</f>
        <v/>
      </c>
      <c r="J12" s="15" t="str">
        <f>IF(COUNT('Ist'!J12)=0,"",'Plan'!J12-'Ist'!J12)</f>
        <v/>
      </c>
      <c r="K12" s="15" t="str">
        <f>IF(COUNT('Ist'!K12)=0,"",'Plan'!K12-'Ist'!K12)</f>
        <v/>
      </c>
      <c r="L12" s="15" t="str">
        <f>IF(COUNT('Ist'!L12)=0,"",'Plan'!L12-'Ist'!L12)</f>
        <v/>
      </c>
      <c r="M12" s="15" t="str">
        <f>IF(COUNT('Ist'!M12)=0,"",'Plan'!M12-'Ist'!M12)</f>
        <v/>
      </c>
      <c r="N12" s="16">
        <f>SUM(B12:M12)</f>
        <v>0</v>
      </c>
    </row>
    <row r="13" spans="1:14" x14ac:dyDescent="0.25">
      <c r="A13" s="5" t="str">
        <f>'Plan'!A13</f>
        <v>Internet &amp; Handy</v>
      </c>
      <c r="B13" s="15">
        <f>IF(COUNT('Ist'!B13)=0,"",'Plan'!B13-'Ist'!B13)</f>
        <v>0</v>
      </c>
      <c r="C13" s="15">
        <f>IF(COUNT('Ist'!C13)=0,"",'Plan'!C13-'Ist'!C13)</f>
        <v>0</v>
      </c>
      <c r="D13" s="15">
        <f>IF(COUNT('Ist'!D13)=0,"",'Plan'!D13-'Ist'!D13)</f>
        <v>0</v>
      </c>
      <c r="E13" s="15" t="str">
        <f>IF(COUNT('Ist'!E13)=0,"",'Plan'!E13-'Ist'!E13)</f>
        <v/>
      </c>
      <c r="F13" s="15" t="str">
        <f>IF(COUNT('Ist'!F13)=0,"",'Plan'!F13-'Ist'!F13)</f>
        <v/>
      </c>
      <c r="G13" s="15" t="str">
        <f>IF(COUNT('Ist'!G13)=0,"",'Plan'!G13-'Ist'!G13)</f>
        <v/>
      </c>
      <c r="H13" s="15" t="str">
        <f>IF(COUNT('Ist'!H13)=0,"",'Plan'!H13-'Ist'!H13)</f>
        <v/>
      </c>
      <c r="I13" s="15" t="str">
        <f>IF(COUNT('Ist'!I13)=0,"",'Plan'!I13-'Ist'!I13)</f>
        <v/>
      </c>
      <c r="J13" s="15" t="str">
        <f>IF(COUNT('Ist'!J13)=0,"",'Plan'!J13-'Ist'!J13)</f>
        <v/>
      </c>
      <c r="K13" s="15" t="str">
        <f>IF(COUNT('Ist'!K13)=0,"",'Plan'!K13-'Ist'!K13)</f>
        <v/>
      </c>
      <c r="L13" s="15" t="str">
        <f>IF(COUNT('Ist'!L13)=0,"",'Plan'!L13-'Ist'!L13)</f>
        <v/>
      </c>
      <c r="M13" s="15" t="str">
        <f>IF(COUNT('Ist'!M13)=0,"",'Plan'!M13-'Ist'!M13)</f>
        <v/>
      </c>
      <c r="N13" s="16">
        <f>SUM(B13:M13)</f>
        <v>0</v>
      </c>
    </row>
    <row r="14" spans="1:14" x14ac:dyDescent="0.25">
      <c r="A14" s="5" t="str">
        <f>'Plan'!A14</f>
        <v>Lebensmittel &amp; Drogerie</v>
      </c>
      <c r="B14" s="15">
        <f>IF(COUNT('Ist'!B14)=0,"",'Plan'!B14-'Ist'!B14)</f>
        <v>-47</v>
      </c>
      <c r="C14" s="15">
        <f>IF(COUNT('Ist'!C14)=0,"",'Plan'!C14-'Ist'!C14)</f>
        <v>19</v>
      </c>
      <c r="D14" s="15">
        <f>IF(COUNT('Ist'!D14)=0,"",'Plan'!D14-'Ist'!D14)</f>
        <v>-18</v>
      </c>
      <c r="E14" s="15" t="str">
        <f>IF(COUNT('Ist'!E14)=0,"",'Plan'!E14-'Ist'!E14)</f>
        <v/>
      </c>
      <c r="F14" s="15" t="str">
        <f>IF(COUNT('Ist'!F14)=0,"",'Plan'!F14-'Ist'!F14)</f>
        <v/>
      </c>
      <c r="G14" s="15" t="str">
        <f>IF(COUNT('Ist'!G14)=0,"",'Plan'!G14-'Ist'!G14)</f>
        <v/>
      </c>
      <c r="H14" s="15" t="str">
        <f>IF(COUNT('Ist'!H14)=0,"",'Plan'!H14-'Ist'!H14)</f>
        <v/>
      </c>
      <c r="I14" s="15" t="str">
        <f>IF(COUNT('Ist'!I14)=0,"",'Plan'!I14-'Ist'!I14)</f>
        <v/>
      </c>
      <c r="J14" s="15" t="str">
        <f>IF(COUNT('Ist'!J14)=0,"",'Plan'!J14-'Ist'!J14)</f>
        <v/>
      </c>
      <c r="K14" s="15" t="str">
        <f>IF(COUNT('Ist'!K14)=0,"",'Plan'!K14-'Ist'!K14)</f>
        <v/>
      </c>
      <c r="L14" s="15" t="str">
        <f>IF(COUNT('Ist'!L14)=0,"",'Plan'!L14-'Ist'!L14)</f>
        <v/>
      </c>
      <c r="M14" s="15" t="str">
        <f>IF(COUNT('Ist'!M14)=0,"",'Plan'!M14-'Ist'!M14)</f>
        <v/>
      </c>
      <c r="N14" s="16">
        <f>SUM(B14:M14)</f>
        <v>-46</v>
      </c>
    </row>
    <row r="15" spans="1:14" x14ac:dyDescent="0.25">
      <c r="A15" s="5" t="str">
        <f>'Plan'!A15</f>
        <v>Mobilität</v>
      </c>
      <c r="B15" s="15">
        <f>IF(COUNT('Ist'!B15)=0,"",'Plan'!B15-'Ist'!B15)</f>
        <v>9</v>
      </c>
      <c r="C15" s="15">
        <f>IF(COUNT('Ist'!C15)=0,"",'Plan'!C15-'Ist'!C15)</f>
        <v>-6</v>
      </c>
      <c r="D15" s="15">
        <f>IF(COUNT('Ist'!D15)=0,"",'Plan'!D15-'Ist'!D15)</f>
        <v>-14</v>
      </c>
      <c r="E15" s="15" t="str">
        <f>IF(COUNT('Ist'!E15)=0,"",'Plan'!E15-'Ist'!E15)</f>
        <v/>
      </c>
      <c r="F15" s="15" t="str">
        <f>IF(COUNT('Ist'!F15)=0,"",'Plan'!F15-'Ist'!F15)</f>
        <v/>
      </c>
      <c r="G15" s="15" t="str">
        <f>IF(COUNT('Ist'!G15)=0,"",'Plan'!G15-'Ist'!G15)</f>
        <v/>
      </c>
      <c r="H15" s="15" t="str">
        <f>IF(COUNT('Ist'!H15)=0,"",'Plan'!H15-'Ist'!H15)</f>
        <v/>
      </c>
      <c r="I15" s="15" t="str">
        <f>IF(COUNT('Ist'!I15)=0,"",'Plan'!I15-'Ist'!I15)</f>
        <v/>
      </c>
      <c r="J15" s="15" t="str">
        <f>IF(COUNT('Ist'!J15)=0,"",'Plan'!J15-'Ist'!J15)</f>
        <v/>
      </c>
      <c r="K15" s="15" t="str">
        <f>IF(COUNT('Ist'!K15)=0,"",'Plan'!K15-'Ist'!K15)</f>
        <v/>
      </c>
      <c r="L15" s="15" t="str">
        <f>IF(COUNT('Ist'!L15)=0,"",'Plan'!L15-'Ist'!L15)</f>
        <v/>
      </c>
      <c r="M15" s="15" t="str">
        <f>IF(COUNT('Ist'!M15)=0,"",'Plan'!M15-'Ist'!M15)</f>
        <v/>
      </c>
      <c r="N15" s="16">
        <f>SUM(B15:M15)</f>
        <v>-11</v>
      </c>
    </row>
    <row r="16" spans="1:14" x14ac:dyDescent="0.25">
      <c r="A16" s="5" t="str">
        <f>'Plan'!A16</f>
        <v>Versicherungen</v>
      </c>
      <c r="B16" s="15">
        <f>IF(COUNT('Ist'!B16)=0,"",'Plan'!B16-'Ist'!B16)</f>
        <v>-18</v>
      </c>
      <c r="C16" s="15">
        <f>IF(COUNT('Ist'!C16)=0,"",'Plan'!C16-'Ist'!C16)</f>
        <v>0</v>
      </c>
      <c r="D16" s="15">
        <f>IF(COUNT('Ist'!D16)=0,"",'Plan'!D16-'Ist'!D16)</f>
        <v>0</v>
      </c>
      <c r="E16" s="15" t="str">
        <f>IF(COUNT('Ist'!E16)=0,"",'Plan'!E16-'Ist'!E16)</f>
        <v/>
      </c>
      <c r="F16" s="15" t="str">
        <f>IF(COUNT('Ist'!F16)=0,"",'Plan'!F16-'Ist'!F16)</f>
        <v/>
      </c>
      <c r="G16" s="15" t="str">
        <f>IF(COUNT('Ist'!G16)=0,"",'Plan'!G16-'Ist'!G16)</f>
        <v/>
      </c>
      <c r="H16" s="15" t="str">
        <f>IF(COUNT('Ist'!H16)=0,"",'Plan'!H16-'Ist'!H16)</f>
        <v/>
      </c>
      <c r="I16" s="15" t="str">
        <f>IF(COUNT('Ist'!I16)=0,"",'Plan'!I16-'Ist'!I16)</f>
        <v/>
      </c>
      <c r="J16" s="15" t="str">
        <f>IF(COUNT('Ist'!J16)=0,"",'Plan'!J16-'Ist'!J16)</f>
        <v/>
      </c>
      <c r="K16" s="15" t="str">
        <f>IF(COUNT('Ist'!K16)=0,"",'Plan'!K16-'Ist'!K16)</f>
        <v/>
      </c>
      <c r="L16" s="15" t="str">
        <f>IF(COUNT('Ist'!L16)=0,"",'Plan'!L16-'Ist'!L16)</f>
        <v/>
      </c>
      <c r="M16" s="15" t="str">
        <f>IF(COUNT('Ist'!M16)=0,"",'Plan'!M16-'Ist'!M16)</f>
        <v/>
      </c>
      <c r="N16" s="16">
        <f>SUM(B16:M16)</f>
        <v>-18</v>
      </c>
    </row>
    <row r="17" spans="1:14" x14ac:dyDescent="0.25">
      <c r="A17" s="5" t="str">
        <f>'Plan'!A17</f>
        <v>Gesundheit</v>
      </c>
      <c r="B17" s="15">
        <f>IF(COUNT('Ist'!B17)=0,"",'Plan'!B17-'Ist'!B17)</f>
        <v>18</v>
      </c>
      <c r="C17" s="15">
        <f>IF(COUNT('Ist'!C17)=0,"",'Plan'!C17-'Ist'!C17)</f>
        <v>-34</v>
      </c>
      <c r="D17" s="15">
        <f>IF(COUNT('Ist'!D17)=0,"",'Plan'!D17-'Ist'!D17)</f>
        <v>0</v>
      </c>
      <c r="E17" s="15" t="str">
        <f>IF(COUNT('Ist'!E17)=0,"",'Plan'!E17-'Ist'!E17)</f>
        <v/>
      </c>
      <c r="F17" s="15" t="str">
        <f>IF(COUNT('Ist'!F17)=0,"",'Plan'!F17-'Ist'!F17)</f>
        <v/>
      </c>
      <c r="G17" s="15" t="str">
        <f>IF(COUNT('Ist'!G17)=0,"",'Plan'!G17-'Ist'!G17)</f>
        <v/>
      </c>
      <c r="H17" s="15" t="str">
        <f>IF(COUNT('Ist'!H17)=0,"",'Plan'!H17-'Ist'!H17)</f>
        <v/>
      </c>
      <c r="I17" s="15" t="str">
        <f>IF(COUNT('Ist'!I17)=0,"",'Plan'!I17-'Ist'!I17)</f>
        <v/>
      </c>
      <c r="J17" s="15" t="str">
        <f>IF(COUNT('Ist'!J17)=0,"",'Plan'!J17-'Ist'!J17)</f>
        <v/>
      </c>
      <c r="K17" s="15" t="str">
        <f>IF(COUNT('Ist'!K17)=0,"",'Plan'!K17-'Ist'!K17)</f>
        <v/>
      </c>
      <c r="L17" s="15" t="str">
        <f>IF(COUNT('Ist'!L17)=0,"",'Plan'!L17-'Ist'!L17)</f>
        <v/>
      </c>
      <c r="M17" s="15" t="str">
        <f>IF(COUNT('Ist'!M17)=0,"",'Plan'!M17-'Ist'!M17)</f>
        <v/>
      </c>
      <c r="N17" s="16">
        <f>SUM(B17:M17)</f>
        <v>-16</v>
      </c>
    </row>
    <row r="18" spans="1:14" x14ac:dyDescent="0.25">
      <c r="A18" s="5" t="str">
        <f>'Plan'!A18</f>
        <v>Kleidung</v>
      </c>
      <c r="B18" s="15">
        <f>IF(COUNT('Ist'!B18)=0,"",'Plan'!B18-'Ist'!B18)</f>
        <v>-59</v>
      </c>
      <c r="C18" s="15">
        <f>IF(COUNT('Ist'!C18)=0,"",'Plan'!C18-'Ist'!C18)</f>
        <v>40</v>
      </c>
      <c r="D18" s="15">
        <f>IF(COUNT('Ist'!D18)=0,"",'Plan'!D18-'Ist'!D18)</f>
        <v>16</v>
      </c>
      <c r="E18" s="15" t="str">
        <f>IF(COUNT('Ist'!E18)=0,"",'Plan'!E18-'Ist'!E18)</f>
        <v/>
      </c>
      <c r="F18" s="15" t="str">
        <f>IF(COUNT('Ist'!F18)=0,"",'Plan'!F18-'Ist'!F18)</f>
        <v/>
      </c>
      <c r="G18" s="15" t="str">
        <f>IF(COUNT('Ist'!G18)=0,"",'Plan'!G18-'Ist'!G18)</f>
        <v/>
      </c>
      <c r="H18" s="15" t="str">
        <f>IF(COUNT('Ist'!H18)=0,"",'Plan'!H18-'Ist'!H18)</f>
        <v/>
      </c>
      <c r="I18" s="15" t="str">
        <f>IF(COUNT('Ist'!I18)=0,"",'Plan'!I18-'Ist'!I18)</f>
        <v/>
      </c>
      <c r="J18" s="15" t="str">
        <f>IF(COUNT('Ist'!J18)=0,"",'Plan'!J18-'Ist'!J18)</f>
        <v/>
      </c>
      <c r="K18" s="15" t="str">
        <f>IF(COUNT('Ist'!K18)=0,"",'Plan'!K18-'Ist'!K18)</f>
        <v/>
      </c>
      <c r="L18" s="15" t="str">
        <f>IF(COUNT('Ist'!L18)=0,"",'Plan'!L18-'Ist'!L18)</f>
        <v/>
      </c>
      <c r="M18" s="15" t="str">
        <f>IF(COUNT('Ist'!M18)=0,"",'Plan'!M18-'Ist'!M18)</f>
        <v/>
      </c>
      <c r="N18" s="16">
        <f>SUM(B18:M18)</f>
        <v>-3</v>
      </c>
    </row>
    <row r="19" spans="1:14" x14ac:dyDescent="0.25">
      <c r="A19" s="5" t="str">
        <f>'Plan'!A19</f>
        <v>Freizeit &amp; Essen gehen</v>
      </c>
      <c r="B19" s="15">
        <f>IF(COUNT('Ist'!B19)=0,"",'Plan'!B19-'Ist'!B19)</f>
        <v>-13</v>
      </c>
      <c r="C19" s="15">
        <f>IF(COUNT('Ist'!C19)=0,"",'Plan'!C19-'Ist'!C19)</f>
        <v>22</v>
      </c>
      <c r="D19" s="15">
        <f>IF(COUNT('Ist'!D19)=0,"",'Plan'!D19-'Ist'!D19)</f>
        <v>-22</v>
      </c>
      <c r="E19" s="15" t="str">
        <f>IF(COUNT('Ist'!E19)=0,"",'Plan'!E19-'Ist'!E19)</f>
        <v/>
      </c>
      <c r="F19" s="15" t="str">
        <f>IF(COUNT('Ist'!F19)=0,"",'Plan'!F19-'Ist'!F19)</f>
        <v/>
      </c>
      <c r="G19" s="15" t="str">
        <f>IF(COUNT('Ist'!G19)=0,"",'Plan'!G19-'Ist'!G19)</f>
        <v/>
      </c>
      <c r="H19" s="15" t="str">
        <f>IF(COUNT('Ist'!H19)=0,"",'Plan'!H19-'Ist'!H19)</f>
        <v/>
      </c>
      <c r="I19" s="15" t="str">
        <f>IF(COUNT('Ist'!I19)=0,"",'Plan'!I19-'Ist'!I19)</f>
        <v/>
      </c>
      <c r="J19" s="15" t="str">
        <f>IF(COUNT('Ist'!J19)=0,"",'Plan'!J19-'Ist'!J19)</f>
        <v/>
      </c>
      <c r="K19" s="15" t="str">
        <f>IF(COUNT('Ist'!K19)=0,"",'Plan'!K19-'Ist'!K19)</f>
        <v/>
      </c>
      <c r="L19" s="15" t="str">
        <f>IF(COUNT('Ist'!L19)=0,"",'Plan'!L19-'Ist'!L19)</f>
        <v/>
      </c>
      <c r="M19" s="15" t="str">
        <f>IF(COUNT('Ist'!M19)=0,"",'Plan'!M19-'Ist'!M19)</f>
        <v/>
      </c>
      <c r="N19" s="16">
        <f>SUM(B19:M19)</f>
        <v>-13</v>
      </c>
    </row>
    <row r="20" spans="1:14" x14ac:dyDescent="0.25">
      <c r="A20" s="5" t="str">
        <f>'Plan'!A20</f>
        <v>Urlaub &amp; Geschenke</v>
      </c>
      <c r="B20" s="15">
        <f>IF(COUNT('Ist'!B20)=0,"",'Plan'!B20-'Ist'!B20)</f>
        <v>30</v>
      </c>
      <c r="C20" s="15">
        <f>IF(COUNT('Ist'!C20)=0,"",'Plan'!C20-'Ist'!C20)</f>
        <v>-15</v>
      </c>
      <c r="D20" s="15">
        <f>IF(COUNT('Ist'!D20)=0,"",'Plan'!D20-'Ist'!D20)</f>
        <v>0</v>
      </c>
      <c r="E20" s="15" t="str">
        <f>IF(COUNT('Ist'!E20)=0,"",'Plan'!E20-'Ist'!E20)</f>
        <v/>
      </c>
      <c r="F20" s="15" t="str">
        <f>IF(COUNT('Ist'!F20)=0,"",'Plan'!F20-'Ist'!F20)</f>
        <v/>
      </c>
      <c r="G20" s="15" t="str">
        <f>IF(COUNT('Ist'!G20)=0,"",'Plan'!G20-'Ist'!G20)</f>
        <v/>
      </c>
      <c r="H20" s="15" t="str">
        <f>IF(COUNT('Ist'!H20)=0,"",'Plan'!H20-'Ist'!H20)</f>
        <v/>
      </c>
      <c r="I20" s="15" t="str">
        <f>IF(COUNT('Ist'!I20)=0,"",'Plan'!I20-'Ist'!I20)</f>
        <v/>
      </c>
      <c r="J20" s="15" t="str">
        <f>IF(COUNT('Ist'!J20)=0,"",'Plan'!J20-'Ist'!J20)</f>
        <v/>
      </c>
      <c r="K20" s="15" t="str">
        <f>IF(COUNT('Ist'!K20)=0,"",'Plan'!K20-'Ist'!K20)</f>
        <v/>
      </c>
      <c r="L20" s="15" t="str">
        <f>IF(COUNT('Ist'!L20)=0,"",'Plan'!L20-'Ist'!L20)</f>
        <v/>
      </c>
      <c r="M20" s="15" t="str">
        <f>IF(COUNT('Ist'!M20)=0,"",'Plan'!M20-'Ist'!M20)</f>
        <v/>
      </c>
      <c r="N20" s="16">
        <f>SUM(B20:M20)</f>
        <v>15</v>
      </c>
    </row>
    <row r="21" spans="1:14" x14ac:dyDescent="0.25">
      <c r="A21" s="5" t="str">
        <f>'Plan'!A21</f>
        <v>Abos &amp; Mitgliedschaften</v>
      </c>
      <c r="B21" s="15">
        <f>IF(COUNT('Ist'!B21)=0,"",'Plan'!B21-'Ist'!B21)</f>
        <v>0</v>
      </c>
      <c r="C21" s="15">
        <f>IF(COUNT('Ist'!C21)=0,"",'Plan'!C21-'Ist'!C21)</f>
        <v>0</v>
      </c>
      <c r="D21" s="15">
        <f>IF(COUNT('Ist'!D21)=0,"",'Plan'!D21-'Ist'!D21)</f>
        <v>-12</v>
      </c>
      <c r="E21" s="15" t="str">
        <f>IF(COUNT('Ist'!E21)=0,"",'Plan'!E21-'Ist'!E21)</f>
        <v/>
      </c>
      <c r="F21" s="15" t="str">
        <f>IF(COUNT('Ist'!F21)=0,"",'Plan'!F21-'Ist'!F21)</f>
        <v/>
      </c>
      <c r="G21" s="15" t="str">
        <f>IF(COUNT('Ist'!G21)=0,"",'Plan'!G21-'Ist'!G21)</f>
        <v/>
      </c>
      <c r="H21" s="15" t="str">
        <f>IF(COUNT('Ist'!H21)=0,"",'Plan'!H21-'Ist'!H21)</f>
        <v/>
      </c>
      <c r="I21" s="15" t="str">
        <f>IF(COUNT('Ist'!I21)=0,"",'Plan'!I21-'Ist'!I21)</f>
        <v/>
      </c>
      <c r="J21" s="15" t="str">
        <f>IF(COUNT('Ist'!J21)=0,"",'Plan'!J21-'Ist'!J21)</f>
        <v/>
      </c>
      <c r="K21" s="15" t="str">
        <f>IF(COUNT('Ist'!K21)=0,"",'Plan'!K21-'Ist'!K21)</f>
        <v/>
      </c>
      <c r="L21" s="15" t="str">
        <f>IF(COUNT('Ist'!L21)=0,"",'Plan'!L21-'Ist'!L21)</f>
        <v/>
      </c>
      <c r="M21" s="15" t="str">
        <f>IF(COUNT('Ist'!M21)=0,"",'Plan'!M21-'Ist'!M21)</f>
        <v/>
      </c>
      <c r="N21" s="16">
        <f>SUM(B21:M21)</f>
        <v>-12</v>
      </c>
    </row>
    <row r="22" spans="1:14" x14ac:dyDescent="0.25">
      <c r="A22" s="5" t="str">
        <f>'Plan'!A22</f>
        <v>Kredite &amp; Raten</v>
      </c>
      <c r="B22" s="15">
        <f>IF(COUNT('Ist'!B22)=0,"",'Plan'!B22-'Ist'!B22)</f>
        <v>0</v>
      </c>
      <c r="C22" s="15">
        <f>IF(COUNT('Ist'!C22)=0,"",'Plan'!C22-'Ist'!C22)</f>
        <v>0</v>
      </c>
      <c r="D22" s="15">
        <f>IF(COUNT('Ist'!D22)=0,"",'Plan'!D22-'Ist'!D22)</f>
        <v>0</v>
      </c>
      <c r="E22" s="15" t="str">
        <f>IF(COUNT('Ist'!E22)=0,"",'Plan'!E22-'Ist'!E22)</f>
        <v/>
      </c>
      <c r="F22" s="15" t="str">
        <f>IF(COUNT('Ist'!F22)=0,"",'Plan'!F22-'Ist'!F22)</f>
        <v/>
      </c>
      <c r="G22" s="15" t="str">
        <f>IF(COUNT('Ist'!G22)=0,"",'Plan'!G22-'Ist'!G22)</f>
        <v/>
      </c>
      <c r="H22" s="15" t="str">
        <f>IF(COUNT('Ist'!H22)=0,"",'Plan'!H22-'Ist'!H22)</f>
        <v/>
      </c>
      <c r="I22" s="15" t="str">
        <f>IF(COUNT('Ist'!I22)=0,"",'Plan'!I22-'Ist'!I22)</f>
        <v/>
      </c>
      <c r="J22" s="15" t="str">
        <f>IF(COUNT('Ist'!J22)=0,"",'Plan'!J22-'Ist'!J22)</f>
        <v/>
      </c>
      <c r="K22" s="15" t="str">
        <f>IF(COUNT('Ist'!K22)=0,"",'Plan'!K22-'Ist'!K22)</f>
        <v/>
      </c>
      <c r="L22" s="15" t="str">
        <f>IF(COUNT('Ist'!L22)=0,"",'Plan'!L22-'Ist'!L22)</f>
        <v/>
      </c>
      <c r="M22" s="15" t="str">
        <f>IF(COUNT('Ist'!M22)=0,"",'Plan'!M22-'Ist'!M22)</f>
        <v/>
      </c>
      <c r="N22" s="16">
        <f>SUM(B22:M22)</f>
        <v>0</v>
      </c>
    </row>
    <row r="23" spans="1:14" x14ac:dyDescent="0.25">
      <c r="A23" s="11" t="str">
        <f>'Plan'!A23</f>
        <v>Sparen</v>
      </c>
      <c r="B23" s="15">
        <f>IF(COUNT('Ist'!B23)=0,"",'Ist'!B23-'Plan'!B23)</f>
        <v>0</v>
      </c>
      <c r="C23" s="15">
        <f>IF(COUNT('Ist'!C23)=0,"",'Ist'!C23-'Plan'!C23)</f>
        <v>0</v>
      </c>
      <c r="D23" s="15">
        <f>IF(COUNT('Ist'!D23)=0,"",'Ist'!D23-'Plan'!D23)</f>
        <v>0</v>
      </c>
      <c r="E23" s="15" t="str">
        <f>IF(COUNT('Ist'!E23)=0,"",'Ist'!E23-'Plan'!E23)</f>
        <v/>
      </c>
      <c r="F23" s="15" t="str">
        <f>IF(COUNT('Ist'!F23)=0,"",'Ist'!F23-'Plan'!F23)</f>
        <v/>
      </c>
      <c r="G23" s="15" t="str">
        <f>IF(COUNT('Ist'!G23)=0,"",'Ist'!G23-'Plan'!G23)</f>
        <v/>
      </c>
      <c r="H23" s="15" t="str">
        <f>IF(COUNT('Ist'!H23)=0,"",'Ist'!H23-'Plan'!H23)</f>
        <v/>
      </c>
      <c r="I23" s="15" t="str">
        <f>IF(COUNT('Ist'!I23)=0,"",'Ist'!I23-'Plan'!I23)</f>
        <v/>
      </c>
      <c r="J23" s="15" t="str">
        <f>IF(COUNT('Ist'!J23)=0,"",'Ist'!J23-'Plan'!J23)</f>
        <v/>
      </c>
      <c r="K23" s="15" t="str">
        <f>IF(COUNT('Ist'!K23)=0,"",'Ist'!K23-'Plan'!K23)</f>
        <v/>
      </c>
      <c r="L23" s="15" t="str">
        <f>IF(COUNT('Ist'!L23)=0,"",'Ist'!L23-'Plan'!L23)</f>
        <v/>
      </c>
      <c r="M23" s="15" t="str">
        <f>IF(COUNT('Ist'!M23)=0,"",'Ist'!M23-'Plan'!M23)</f>
        <v/>
      </c>
      <c r="N23" s="16">
        <f>SUM(B23:M23)</f>
        <v>0</v>
      </c>
    </row>
    <row r="24" spans="1:14" x14ac:dyDescent="0.25">
      <c r="A24" s="5" t="str">
        <f>'Plan'!A24</f>
        <v>Sonstiges</v>
      </c>
      <c r="B24" s="15">
        <f>IF(COUNT('Ist'!B24)=0,"",'Plan'!B24-'Ist'!B24)</f>
        <v>-22</v>
      </c>
      <c r="C24" s="15">
        <f>IF(COUNT('Ist'!C24)=0,"",'Plan'!C24-'Ist'!C24)</f>
        <v>12</v>
      </c>
      <c r="D24" s="15">
        <f>IF(COUNT('Ist'!D24)=0,"",'Plan'!D24-'Ist'!D24)</f>
        <v>-11</v>
      </c>
      <c r="E24" s="15" t="str">
        <f>IF(COUNT('Ist'!E24)=0,"",'Plan'!E24-'Ist'!E24)</f>
        <v/>
      </c>
      <c r="F24" s="15" t="str">
        <f>IF(COUNT('Ist'!F24)=0,"",'Plan'!F24-'Ist'!F24)</f>
        <v/>
      </c>
      <c r="G24" s="15" t="str">
        <f>IF(COUNT('Ist'!G24)=0,"",'Plan'!G24-'Ist'!G24)</f>
        <v/>
      </c>
      <c r="H24" s="15" t="str">
        <f>IF(COUNT('Ist'!H24)=0,"",'Plan'!H24-'Ist'!H24)</f>
        <v/>
      </c>
      <c r="I24" s="15" t="str">
        <f>IF(COUNT('Ist'!I24)=0,"",'Plan'!I24-'Ist'!I24)</f>
        <v/>
      </c>
      <c r="J24" s="15" t="str">
        <f>IF(COUNT('Ist'!J24)=0,"",'Plan'!J24-'Ist'!J24)</f>
        <v/>
      </c>
      <c r="K24" s="15" t="str">
        <f>IF(COUNT('Ist'!K24)=0,"",'Plan'!K24-'Ist'!K24)</f>
        <v/>
      </c>
      <c r="L24" s="15" t="str">
        <f>IF(COUNT('Ist'!L24)=0,"",'Plan'!L24-'Ist'!L24)</f>
        <v/>
      </c>
      <c r="M24" s="15" t="str">
        <f>IF(COUNT('Ist'!M24)=0,"",'Plan'!M24-'Ist'!M24)</f>
        <v/>
      </c>
      <c r="N24" s="16">
        <f>SUM(B24:M24)</f>
        <v>-21</v>
      </c>
    </row>
    <row r="25" spans="1:14" x14ac:dyDescent="0.25">
      <c r="A25" s="9" t="s">
        <v>37</v>
      </c>
      <c r="B25" s="16">
        <f>IF('Ist'!B25="","",'Plan'!B25-'Ist'!B25)</f>
        <v>-102</v>
      </c>
      <c r="C25" s="16">
        <f>IF('Ist'!C25="","",'Plan'!C25-'Ist'!C25)</f>
        <v>38</v>
      </c>
      <c r="D25" s="16">
        <f>IF('Ist'!D25="","",'Plan'!D25-'Ist'!D25)</f>
        <v>-61</v>
      </c>
      <c r="E25" s="16" t="str">
        <f>IF('Ist'!E25="","",'Plan'!E25-'Ist'!E25)</f>
        <v/>
      </c>
      <c r="F25" s="16" t="str">
        <f>IF('Ist'!F25="","",'Plan'!F25-'Ist'!F25)</f>
        <v/>
      </c>
      <c r="G25" s="16" t="str">
        <f>IF('Ist'!G25="","",'Plan'!G25-'Ist'!G25)</f>
        <v/>
      </c>
      <c r="H25" s="16" t="str">
        <f>IF('Ist'!H25="","",'Plan'!H25-'Ist'!H25)</f>
        <v/>
      </c>
      <c r="I25" s="16" t="str">
        <f>IF('Ist'!I25="","",'Plan'!I25-'Ist'!I25)</f>
        <v/>
      </c>
      <c r="J25" s="16" t="str">
        <f>IF('Ist'!J25="","",'Plan'!J25-'Ist'!J25)</f>
        <v/>
      </c>
      <c r="K25" s="16" t="str">
        <f>IF('Ist'!K25="","",'Plan'!K25-'Ist'!K25)</f>
        <v/>
      </c>
      <c r="L25" s="16" t="str">
        <f>IF('Ist'!L25="","",'Plan'!L25-'Ist'!L25)</f>
        <v/>
      </c>
      <c r="M25" s="16" t="str">
        <f>IF('Ist'!M25="","",'Plan'!M25-'Ist'!M25)</f>
        <v/>
      </c>
      <c r="N25" s="16">
        <f>SUM(B25:M25)</f>
        <v>-125</v>
      </c>
    </row>
    <row r="27" spans="1:14" x14ac:dyDescent="0.25">
      <c r="A27" s="12" t="s">
        <v>38</v>
      </c>
      <c r="B27" s="17">
        <f>IF('Ist'!B27="","",'Ist'!B27-'Plan'!B27)</f>
        <v>-102</v>
      </c>
      <c r="C27" s="17">
        <f>IF('Ist'!C27="","",'Ist'!C27-'Plan'!C27)</f>
        <v>218</v>
      </c>
      <c r="D27" s="17">
        <f>IF('Ist'!D27="","",'Ist'!D27-'Plan'!D27)</f>
        <v>-61</v>
      </c>
      <c r="E27" s="17" t="str">
        <f>IF('Ist'!E27="","",'Ist'!E27-'Plan'!E27)</f>
        <v/>
      </c>
      <c r="F27" s="17" t="str">
        <f>IF('Ist'!F27="","",'Ist'!F27-'Plan'!F27)</f>
        <v/>
      </c>
      <c r="G27" s="17" t="str">
        <f>IF('Ist'!G27="","",'Ist'!G27-'Plan'!G27)</f>
        <v/>
      </c>
      <c r="H27" s="17" t="str">
        <f>IF('Ist'!H27="","",'Ist'!H27-'Plan'!H27)</f>
        <v/>
      </c>
      <c r="I27" s="17" t="str">
        <f>IF('Ist'!I27="","",'Ist'!I27-'Plan'!I27)</f>
        <v/>
      </c>
      <c r="J27" s="17" t="str">
        <f>IF('Ist'!J27="","",'Ist'!J27-'Plan'!J27)</f>
        <v/>
      </c>
      <c r="K27" s="17" t="str">
        <f>IF('Ist'!K27="","",'Ist'!K27-'Plan'!K27)</f>
        <v/>
      </c>
      <c r="L27" s="17" t="str">
        <f>IF('Ist'!L27="","",'Ist'!L27-'Plan'!L27)</f>
        <v/>
      </c>
      <c r="M27" s="17" t="str">
        <f>IF('Ist'!M27="","",'Ist'!M27-'Plan'!M27)</f>
        <v/>
      </c>
      <c r="N27" s="18">
        <f>SUM(B27:M27)</f>
        <v>55</v>
      </c>
    </row>
    <row r="28" spans="1:14" x14ac:dyDescent="0.25">
      <c r="A28" s="12" t="s">
        <v>39</v>
      </c>
      <c r="B28" s="17">
        <f>IF('Ist'!B28="","",'Ist'!B28-'Plan'!B28)</f>
        <v>-102</v>
      </c>
      <c r="C28" s="17">
        <f>IF('Ist'!C28="","",'Ist'!C28-'Plan'!C28)</f>
        <v>218</v>
      </c>
      <c r="D28" s="17">
        <f>IF('Ist'!D28="","",'Ist'!D28-'Plan'!D28)</f>
        <v>-61</v>
      </c>
      <c r="E28" s="17" t="str">
        <f>IF('Ist'!E28="","",'Ist'!E28-'Plan'!E28)</f>
        <v/>
      </c>
      <c r="F28" s="17" t="str">
        <f>IF('Ist'!F28="","",'Ist'!F28-'Plan'!F28)</f>
        <v/>
      </c>
      <c r="G28" s="17" t="str">
        <f>IF('Ist'!G28="","",'Ist'!G28-'Plan'!G28)</f>
        <v/>
      </c>
      <c r="H28" s="17" t="str">
        <f>IF('Ist'!H28="","",'Ist'!H28-'Plan'!H28)</f>
        <v/>
      </c>
      <c r="I28" s="17" t="str">
        <f>IF('Ist'!I28="","",'Ist'!I28-'Plan'!I28)</f>
        <v/>
      </c>
      <c r="J28" s="17" t="str">
        <f>IF('Ist'!J28="","",'Ist'!J28-'Plan'!J28)</f>
        <v/>
      </c>
      <c r="K28" s="17" t="str">
        <f>IF('Ist'!K28="","",'Ist'!K28-'Plan'!K28)</f>
        <v/>
      </c>
      <c r="L28" s="17" t="str">
        <f>IF('Ist'!L28="","",'Ist'!L28-'Plan'!L28)</f>
        <v/>
      </c>
      <c r="M28" s="17" t="str">
        <f>IF('Ist'!M28="","",'Ist'!M28-'Plan'!M28)</f>
        <v/>
      </c>
      <c r="N28" s="18">
        <f>SUM(B28:M28)</f>
        <v>55</v>
      </c>
    </row>
    <row r="29" spans="1:13" x14ac:dyDescent="0.25">
      <c r="A29" s="12" t="s">
        <v>46</v>
      </c>
      <c r="B29" s="19">
        <f>IF(N('Ist'!B8)=0,"",'Ist'!B29-'Plan'!B29)</f>
        <v>-0.035172413793</v>
      </c>
      <c r="C29" s="19">
        <f>IF(N('Ist'!C8)=0,"",'Ist'!C29-'Plan'!C29)</f>
        <v>0.060602328706</v>
      </c>
      <c r="D29" s="19">
        <f>IF(N('Ist'!D8)=0,"",'Ist'!D29-'Plan'!D29)</f>
        <v>-0.021034482759</v>
      </c>
      <c r="E29" s="19" t="str">
        <f>IF(N('Ist'!E8)=0,"",'Ist'!E29-'Plan'!E29)</f>
        <v/>
      </c>
      <c r="F29" s="19" t="str">
        <f>IF(N('Ist'!F8)=0,"",'Ist'!F29-'Plan'!F29)</f>
        <v/>
      </c>
      <c r="G29" s="19" t="str">
        <f>IF(N('Ist'!G8)=0,"",'Ist'!G29-'Plan'!G29)</f>
        <v/>
      </c>
      <c r="H29" s="19" t="str">
        <f>IF(N('Ist'!H8)=0,"",'Ist'!H29-'Plan'!H29)</f>
        <v/>
      </c>
      <c r="I29" s="19" t="str">
        <f>IF(N('Ist'!I8)=0,"",'Ist'!I29-'Plan'!I29)</f>
        <v/>
      </c>
      <c r="J29" s="19" t="str">
        <f>IF(N('Ist'!J8)=0,"",'Ist'!J29-'Plan'!J29)</f>
        <v/>
      </c>
      <c r="K29" s="19" t="str">
        <f>IF(N('Ist'!K8)=0,"",'Ist'!K29-'Plan'!K29)</f>
        <v/>
      </c>
      <c r="L29" s="19" t="str">
        <f>IF(N('Ist'!L8)=0,"",'Ist'!L29-'Plan'!L29)</f>
        <v/>
      </c>
      <c r="M29" s="19" t="str">
        <f>IF(N('Ist'!M8)=0,"",'Ist'!M29-'Plan'!M29)</f>
        <v/>
      </c>
    </row>
  </sheetData>
  <conditionalFormatting sqref="B5:N29">
    <cfRule type="cellIs" dxfId="0" priority="1" operator="lessThan">
      <formula>0</formula>
    </cfRule>
    <cfRule type="cellIs" dxfId="1" priority="2" operator="greaterThan">
      <formula>0</formula>
    </cfRule>
  </conditionalFormatting>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defaultRowHeight="15" outlineLevelRow="0" outlineLevelCol="0" x14ac:dyDescent="55"/>
  <cols>
    <col min="1" max="1" width="110" customWidth="1"/>
  </cols>
  <sheetData>
    <row r="1" spans="1:1" x14ac:dyDescent="0.25">
      <c r="A1" s="20" t="s">
        <v>47</v>
      </c>
    </row>
    <row r="2" spans="1:1" x14ac:dyDescent="0.25">
      <c r="A2" s="21" t="s">
        <v>48</v>
      </c>
    </row>
    <row r="3" spans="1:1" x14ac:dyDescent="0.25">
      <c r="A3" s="21" t="s">
        <v>49</v>
      </c>
    </row>
    <row r="4" spans="1:1" x14ac:dyDescent="0.25">
      <c r="A4" s="21" t="s">
        <v>50</v>
      </c>
    </row>
    <row r="5" spans="1:1" x14ac:dyDescent="0.25">
      <c r="A5" s="21" t="s">
        <v>51</v>
      </c>
    </row>
    <row r="6" spans="1:1" x14ac:dyDescent="0.25">
      <c r="A6" s="21" t="s">
        <v>52</v>
      </c>
    </row>
    <row r="7" spans="1:1" x14ac:dyDescent="0.25">
      <c r="A7" s="21" t="s">
        <v>53</v>
      </c>
    </row>
    <row r="8" spans="1:1" x14ac:dyDescent="0.25">
      <c r="A8" s="21" t="s">
        <v>48</v>
      </c>
    </row>
    <row r="9" spans="1:1" x14ac:dyDescent="0.25">
      <c r="A9" s="22" t="s">
        <v>54</v>
      </c>
    </row>
    <row r="10" spans="1:1" x14ac:dyDescent="0.25">
      <c r="A10" s="22" t="s">
        <v>55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Plan</vt:lpstr>
      <vt:lpstr>Ist</vt:lpstr>
      <vt:lpstr>Abweichung</vt:lpstr>
      <vt:lpstr>Anleitung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Personal Accounting</dc:creator>
  <dc:title/>
  <dc:subject/>
  <dc:description/>
  <cp:keywords/>
  <cp:category/>
  <cp:lastModifiedBy>Unknown</cp:lastModifiedBy>
  <dcterms:created xsi:type="dcterms:W3CDTF">2026-10-03T00:00:00Z</dcterms:created>
  <dcterms:modified xsi:type="dcterms:W3CDTF">2026-10-03T00:00:00Z</dcterms:modified>
</cp:coreProperties>
</file>